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4º Trimestre/Publicar/"/>
    </mc:Choice>
  </mc:AlternateContent>
  <xr:revisionPtr revIDLastSave="4" documentId="8_{7473546E-0DFA-4B2D-9B18-BC88E9A0E0E1}" xr6:coauthVersionLast="47" xr6:coauthVersionMax="47" xr10:uidLastSave="{32CC052A-3B39-4190-8CF0-E57B5ECEB5BB}"/>
  <bookViews>
    <workbookView xWindow="-28920" yWindow="-120" windowWidth="29040" windowHeight="158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Sentencias" sheetId="15" r:id="rId14"/>
    <sheet name="Audiencias_Pers Enjuic por Sexo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4" l="1"/>
  <c r="F12" i="3"/>
  <c r="F16" i="3"/>
  <c r="F20" i="3"/>
  <c r="F24" i="3"/>
  <c r="F11" i="3"/>
  <c r="F15" i="3"/>
  <c r="F19" i="3"/>
  <c r="F23" i="3"/>
  <c r="F27" i="3"/>
  <c r="F14" i="3"/>
  <c r="F18" i="3"/>
  <c r="F22" i="3"/>
  <c r="F26" i="3"/>
  <c r="F13" i="3"/>
  <c r="F17" i="3"/>
  <c r="F21" i="3"/>
  <c r="F25" i="3"/>
  <c r="G33" i="4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H28" i="4"/>
  <c r="G28" i="4"/>
  <c r="G36" i="4"/>
  <c r="H33" i="4"/>
  <c r="F33" i="4"/>
  <c r="N28" i="4"/>
  <c r="M28" i="4"/>
  <c r="G50" i="4" l="1"/>
  <c r="F50" i="4"/>
  <c r="H50" i="4"/>
  <c r="R28" i="2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<sst xmlns="http://schemas.openxmlformats.org/spreadsheetml/2006/main" count="705" uniqueCount="129">
  <si>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</si>
  <si>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</si>
  <si>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</si>
  <si>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</si>
  <si>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</si>
  <si>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</si>
  <si>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</si>
  <si>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</si>
  <si>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</si>
  <si>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</si>
  <si>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</si>
  <si>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</si>
  <si>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</si>
  <si>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</si>
  <si>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</si>
  <si>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</si>
  <si>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</si>
  <si>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</si>
  <si>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</si>
  <si>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</si>
  <si>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</si>
  <si>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</si>
  <si>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</si>
  <si>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</si>
  <si>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</si>
  <si>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</si>
  <si>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</si>
  <si>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</si>
  <si>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</si>
  <si>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</si>
  <si>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</si>
  <si>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</si>
  <si>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</si>
  <si>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</si>
  <si>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</si>
  <si>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</si>
  <si>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</si>
  <si>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</si>
  <si>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</si>
  <si>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</si>
  <si>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</si>
  <si>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</si>
  <si>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</si>
  <si>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</si>
  <si>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</si>
  <si>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</si>
  <si>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</si>
  <si>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</si>
  <si>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</si>
  <si>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</si>
  <si>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</si>
  <si>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</si>
  <si>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</si>
  <si>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</si>
  <si>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</si>
  <si>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</si>
  <si>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</si>
  <si>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</si>
  <si>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</si>
  <si>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</si>
  <si>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</si>
  <si>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</si>
  <si>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</si>
  <si>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</si>
  <si>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</si>
  <si>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</si>
  <si>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</si>
  <si>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</si>
  <si>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</si>
  <si>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</si>
  <si>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</si>
  <si>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</si>
  <si>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</si>
  <si>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</si>
  <si>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</si>
  <si>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</si>
  <si>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</si>
  <si>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</si>
  <si>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</si>
  <si>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</si>
  <si>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</si>
  <si>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</si>
  <si>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</si>
  <si>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</si>
  <si>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</si>
  <si>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</si>
  <si>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</si>
  <si>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</si>
  <si>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</si>
  <si>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</si>
  <si>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</si>
  <si>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</si>
  <si>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</si>
  <si>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</si>
  <si>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</si>
  <si>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</si>
  <si>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</si>
  <si>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</si>
  <si>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</si>
  <si>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</si>
  <si>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</si>
  <si>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</si>
  <si>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</si>
  <si>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</si>
  <si>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</si>
  <si>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</si>
  <si>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</si>
  <si>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</si>
  <si>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</si>
  <si>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</si>
  <si>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</si>
  <si>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</si>
  <si>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</si>
  <si>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</si>
  <si>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</si>
  <si>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</si>
  <si>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</si>
  <si>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</si>
  <si>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</si>
  <si>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4º trimestre 2024</t>
  </si>
  <si>
    <t>4º trimestre 2025</t>
  </si>
  <si>
    <t>4º trimestre 2025/4º trimestre 2024</t>
  </si>
  <si>
    <t>Evolución 
4º trimestre 2025/4º trimestre 2024</t>
  </si>
  <si>
    <t>4º trimestre 2024
Con Imposición de medidas</t>
  </si>
  <si>
    <t>4º trimestre 2024
Sin Imposicion de Medidas</t>
  </si>
  <si>
    <t>4º trimestre 2025
Con Imposición de medidas</t>
  </si>
  <si>
    <t>4º trimestre 2025
Sin Imposicion de Medidas</t>
  </si>
  <si>
    <t>Evolución
4º trimestre 2025/4º trimestre 2024
Con Imposición de medidas</t>
  </si>
  <si>
    <t>Evolución
4º trimestre 2025/4º trimestre 2024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</si>
</sst>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6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 de 2025</a:t>
          </a: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615626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552451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568006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3.5" x14ac:dyDescent="0.3"/>
  <cols>
    <col min="5" max="5" width="12.765625" customWidth="1"/>
  </cols>
  <sheetData>
    <row r="16" spans="2:6" x14ac:dyDescent="0.3">
      <c r="B16" s="26" t="s">
        <v>1</v>
      </c>
      <c r="C16" s="26"/>
      <c r="D16" s="26"/>
      <c r="E16" s="26"/>
      <c r="F16" s="26"/>
    </row>
    <row r="17" spans="2:12" x14ac:dyDescent="0.3">
      <c r="B17" s="1"/>
      <c r="C17" s="1"/>
      <c r="D17" s="1"/>
      <c r="E17" s="1"/>
      <c r="F17" s="1"/>
    </row>
    <row r="18" spans="2:12" x14ac:dyDescent="0.3">
      <c r="B18" s="26" t="s">
        <v>103</v>
      </c>
      <c r="C18" s="26"/>
      <c r="D18" s="26"/>
      <c r="E18" s="26"/>
      <c r="F18" s="1"/>
    </row>
    <row r="19" spans="2:12" x14ac:dyDescent="0.3">
      <c r="B19" s="26" t="s">
        <v>104</v>
      </c>
      <c r="C19" s="26"/>
      <c r="D19" s="26"/>
      <c r="E19" s="26"/>
      <c r="F19" s="1"/>
    </row>
    <row r="20" spans="2:12" x14ac:dyDescent="0.3">
      <c r="B20" s="26" t="s">
        <v>105</v>
      </c>
      <c r="C20" s="26"/>
      <c r="D20" s="26"/>
      <c r="E20" s="26"/>
      <c r="F20" s="1"/>
    </row>
    <row r="21" spans="2:12" x14ac:dyDescent="0.3">
      <c r="B21" s="26" t="s">
        <v>106</v>
      </c>
      <c r="C21" s="26"/>
      <c r="D21" s="26"/>
      <c r="E21" s="26"/>
      <c r="F21" s="1"/>
    </row>
    <row r="22" spans="2:12" x14ac:dyDescent="0.3">
      <c r="B22" s="1" t="s">
        <v>107</v>
      </c>
      <c r="C22" s="1"/>
      <c r="D22" s="1"/>
      <c r="E22" s="1"/>
      <c r="F22" s="1"/>
    </row>
    <row r="23" spans="2:12" x14ac:dyDescent="0.3">
      <c r="B23" s="3"/>
      <c r="C23" s="3"/>
      <c r="D23" s="3"/>
      <c r="E23" s="3"/>
      <c r="F23" s="3"/>
      <c r="G23" s="4"/>
      <c r="H23" s="4"/>
      <c r="I23" s="4"/>
    </row>
    <row r="24" spans="2:12" ht="14.5" x14ac:dyDescent="0.35">
      <c r="B24" s="2" t="s">
        <v>56</v>
      </c>
      <c r="C24" s="2"/>
      <c r="D24" s="16"/>
      <c r="E24" s="16"/>
      <c r="F24" s="16"/>
      <c r="G24" s="16"/>
      <c r="H24" s="17"/>
      <c r="I24" s="17"/>
    </row>
    <row r="25" spans="2:12" ht="15" customHeight="1" x14ac:dyDescent="0.3">
      <c r="B25" s="26" t="s">
        <v>61</v>
      </c>
      <c r="C25" s="26"/>
      <c r="D25" s="26"/>
      <c r="E25" s="26"/>
      <c r="F25" s="26"/>
      <c r="G25" s="26"/>
      <c r="H25" s="26"/>
      <c r="I25" s="26"/>
    </row>
    <row r="26" spans="2:12" x14ac:dyDescent="0.3">
      <c r="B26" s="26" t="s">
        <v>66</v>
      </c>
      <c r="C26" s="26"/>
      <c r="D26" s="26"/>
      <c r="E26" s="26"/>
      <c r="F26" s="26"/>
      <c r="G26" s="26"/>
      <c r="H26" s="26"/>
      <c r="I26" s="26"/>
    </row>
    <row r="27" spans="2:12" x14ac:dyDescent="0.3">
      <c r="B27" s="26" t="s">
        <v>67</v>
      </c>
      <c r="C27" s="26"/>
      <c r="D27" s="26"/>
      <c r="E27" s="26"/>
      <c r="F27" s="26"/>
      <c r="G27" s="26"/>
      <c r="H27" s="26"/>
      <c r="I27" s="26"/>
    </row>
    <row r="28" spans="2:12" x14ac:dyDescent="0.3">
      <c r="B28" s="26" t="s">
        <v>0</v>
      </c>
      <c r="C28" s="26"/>
      <c r="D28" s="26"/>
      <c r="E28" s="26"/>
      <c r="F28" s="26"/>
      <c r="G28" s="26"/>
      <c r="H28" s="26"/>
      <c r="I28" s="26"/>
    </row>
    <row r="29" spans="2:12" x14ac:dyDescent="0.3">
      <c r="B29" s="26" t="s">
        <v>108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2" x14ac:dyDescent="0.3">
      <c r="B30" s="26" t="s">
        <v>110</v>
      </c>
      <c r="C30" s="26"/>
      <c r="D30" s="26"/>
      <c r="E30" s="26"/>
      <c r="F30" s="1"/>
      <c r="G30" s="1"/>
      <c r="H30" s="1"/>
      <c r="I30" s="1"/>
      <c r="J30" s="1"/>
      <c r="K30" s="1"/>
      <c r="L30" s="1"/>
    </row>
    <row r="31" spans="2:12" x14ac:dyDescent="0.3">
      <c r="B31" s="26" t="s">
        <v>111</v>
      </c>
      <c r="C31" s="26"/>
      <c r="D31" s="26"/>
      <c r="E31" s="26"/>
      <c r="F31" s="1"/>
      <c r="G31" s="1"/>
      <c r="H31" s="1"/>
      <c r="I31" s="1"/>
      <c r="J31" s="1"/>
      <c r="K31" s="1"/>
      <c r="L31" s="1"/>
    </row>
    <row r="32" spans="2:12" x14ac:dyDescent="0.3">
      <c r="B32" s="26" t="s">
        <v>91</v>
      </c>
      <c r="C32" s="26"/>
      <c r="D32" s="26"/>
      <c r="E32" s="26"/>
      <c r="F32" s="26"/>
      <c r="G32" s="26"/>
      <c r="H32" s="26"/>
      <c r="I32" s="26"/>
    </row>
    <row r="33" spans="2:9" x14ac:dyDescent="0.3">
      <c r="B33" s="26" t="s">
        <v>92</v>
      </c>
      <c r="C33" s="26"/>
      <c r="D33" s="26"/>
      <c r="E33" s="26"/>
      <c r="F33" s="26"/>
      <c r="G33" s="26"/>
      <c r="H33" s="26"/>
      <c r="I33" s="26"/>
    </row>
    <row r="34" spans="2:9" x14ac:dyDescent="0.3">
      <c r="B34" s="26" t="s">
        <v>102</v>
      </c>
      <c r="C34" s="26"/>
      <c r="D34" s="26"/>
      <c r="E34" s="26"/>
      <c r="F34" s="26"/>
      <c r="G34" s="26"/>
      <c r="H34" s="26"/>
      <c r="I34" s="26"/>
    </row>
  </sheetData>
  <mergeCells count="19">
    <mergeCell ref="B34:I34"/>
    <mergeCell ref="B25:I25"/>
    <mergeCell ref="B27:I27"/>
    <mergeCell ref="B33:I33"/>
    <mergeCell ref="B29:L29"/>
    <mergeCell ref="B30:E30"/>
    <mergeCell ref="B31:E31"/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9.84375" bestFit="1" customWidth="1"/>
    <col min="4" max="4" width="17.15234375" bestFit="1" customWidth="1"/>
    <col min="5" max="5" width="16" bestFit="1" customWidth="1"/>
    <col min="6" max="6" width="19.3828125" bestFit="1" customWidth="1"/>
    <col min="7" max="7" width="19.84375" bestFit="1" customWidth="1"/>
    <col min="8" max="8" width="16.84375" bestFit="1" customWidth="1"/>
    <col min="9" max="9" width="16" bestFit="1" customWidth="1"/>
    <col min="10" max="10" width="19.3828125" bestFit="1" customWidth="1"/>
    <col min="11" max="18" width="20.61328125" customWidth="1"/>
    <col min="19" max="19" width="11.84375" customWidth="1"/>
  </cols>
  <sheetData>
    <row r="9" spans="2:10" ht="44.25" customHeight="1" thickBot="1" x14ac:dyDescent="0.35">
      <c r="C9" s="32" t="s">
        <v>119</v>
      </c>
      <c r="D9" s="33"/>
      <c r="E9" s="33"/>
      <c r="F9" s="33"/>
      <c r="G9" s="32" t="s">
        <v>120</v>
      </c>
      <c r="H9" s="33"/>
      <c r="I9" s="33"/>
      <c r="J9" s="33"/>
    </row>
    <row r="10" spans="2:10" ht="44.25" customHeight="1" thickBot="1" x14ac:dyDescent="0.35">
      <c r="C10" s="10" t="s">
        <v>68</v>
      </c>
      <c r="D10" s="10" t="s">
        <v>69</v>
      </c>
      <c r="E10" s="10" t="s">
        <v>70</v>
      </c>
      <c r="F10" s="10" t="s">
        <v>71</v>
      </c>
      <c r="G10" s="10" t="s">
        <v>68</v>
      </c>
      <c r="H10" s="10" t="s">
        <v>69</v>
      </c>
      <c r="I10" s="10" t="s">
        <v>70</v>
      </c>
      <c r="J10" s="10" t="s">
        <v>71</v>
      </c>
    </row>
    <row r="11" spans="2:10" ht="20.149999999999999" customHeight="1" thickBot="1" x14ac:dyDescent="0.35">
      <c r="B11" s="5" t="s">
        <v>2</v>
      </c>
      <c r="C11" s="11">
        <f>SUM(D11:E11)</f>
        <v>28</v>
      </c>
      <c r="D11" s="21">
        <v>27</v>
      </c>
      <c r="E11" s="21">
        <v>1</v>
      </c>
      <c r="F11" s="21">
        <v>22</v>
      </c>
      <c r="G11" s="11">
        <f>SUM(H11:I11)</f>
        <v>30</v>
      </c>
      <c r="H11" s="21">
        <v>24</v>
      </c>
      <c r="I11" s="21">
        <v>6</v>
      </c>
      <c r="J11" s="21">
        <v>19</v>
      </c>
    </row>
    <row r="12" spans="2:10" ht="20.149999999999999" customHeight="1" thickBot="1" x14ac:dyDescent="0.35">
      <c r="B12" s="6" t="s">
        <v>3</v>
      </c>
      <c r="C12" s="11">
        <f t="shared" ref="C12:C27" si="0">SUM(D12:E12)</f>
        <v>4</v>
      </c>
      <c r="D12" s="21">
        <v>4</v>
      </c>
      <c r="E12" s="21">
        <v>0</v>
      </c>
      <c r="F12" s="21">
        <v>3</v>
      </c>
      <c r="G12" s="11">
        <f t="shared" ref="G12:G27" si="1">SUM(H12:I12)</f>
        <v>3</v>
      </c>
      <c r="H12" s="21">
        <v>2</v>
      </c>
      <c r="I12" s="21">
        <v>1</v>
      </c>
      <c r="J12" s="21">
        <v>2</v>
      </c>
    </row>
    <row r="13" spans="2:10" ht="20.149999999999999" customHeight="1" thickBot="1" x14ac:dyDescent="0.35">
      <c r="B13" s="6" t="s">
        <v>4</v>
      </c>
      <c r="C13" s="11">
        <f t="shared" si="0"/>
        <v>3</v>
      </c>
      <c r="D13" s="21">
        <v>3</v>
      </c>
      <c r="E13" s="21">
        <v>0</v>
      </c>
      <c r="F13" s="21">
        <v>2</v>
      </c>
      <c r="G13" s="11">
        <f t="shared" si="1"/>
        <v>2</v>
      </c>
      <c r="H13" s="21">
        <v>2</v>
      </c>
      <c r="I13" s="21">
        <v>0</v>
      </c>
      <c r="J13" s="21">
        <v>1</v>
      </c>
    </row>
    <row r="14" spans="2:10" ht="20.149999999999999" customHeight="1" thickBot="1" x14ac:dyDescent="0.35">
      <c r="B14" s="6" t="s">
        <v>5</v>
      </c>
      <c r="C14" s="11">
        <f t="shared" si="0"/>
        <v>0</v>
      </c>
      <c r="D14" s="21">
        <v>0</v>
      </c>
      <c r="E14" s="21">
        <v>0</v>
      </c>
      <c r="F14" s="21">
        <v>0</v>
      </c>
      <c r="G14" s="11">
        <f t="shared" si="1"/>
        <v>2</v>
      </c>
      <c r="H14" s="21">
        <v>2</v>
      </c>
      <c r="I14" s="21">
        <v>0</v>
      </c>
      <c r="J14" s="21">
        <v>0</v>
      </c>
    </row>
    <row r="15" spans="2:10" ht="20.149999999999999" customHeight="1" thickBot="1" x14ac:dyDescent="0.35">
      <c r="B15" s="6" t="s">
        <v>6</v>
      </c>
      <c r="C15" s="11">
        <f t="shared" si="0"/>
        <v>10</v>
      </c>
      <c r="D15" s="21">
        <v>10</v>
      </c>
      <c r="E15" s="21">
        <v>0</v>
      </c>
      <c r="F15" s="21">
        <v>10</v>
      </c>
      <c r="G15" s="11">
        <f t="shared" si="1"/>
        <v>4</v>
      </c>
      <c r="H15" s="21">
        <v>4</v>
      </c>
      <c r="I15" s="21">
        <v>0</v>
      </c>
      <c r="J15" s="21">
        <v>3</v>
      </c>
    </row>
    <row r="16" spans="2:10" ht="20.149999999999999" customHeight="1" thickBot="1" x14ac:dyDescent="0.35">
      <c r="B16" s="6" t="s">
        <v>7</v>
      </c>
      <c r="C16" s="11">
        <f t="shared" si="0"/>
        <v>0</v>
      </c>
      <c r="D16" s="21">
        <v>0</v>
      </c>
      <c r="E16" s="21">
        <v>0</v>
      </c>
      <c r="F16" s="21">
        <v>0</v>
      </c>
      <c r="G16" s="11">
        <f t="shared" si="1"/>
        <v>1</v>
      </c>
      <c r="H16" s="21">
        <v>1</v>
      </c>
      <c r="I16" s="21">
        <v>0</v>
      </c>
      <c r="J16" s="21">
        <v>1</v>
      </c>
    </row>
    <row r="17" spans="2:10" ht="20.149999999999999" customHeight="1" thickBot="1" x14ac:dyDescent="0.35">
      <c r="B17" s="6" t="s">
        <v>8</v>
      </c>
      <c r="C17" s="11">
        <f t="shared" si="0"/>
        <v>2</v>
      </c>
      <c r="D17" s="21">
        <v>2</v>
      </c>
      <c r="E17" s="21">
        <v>0</v>
      </c>
      <c r="F17" s="21">
        <v>0</v>
      </c>
      <c r="G17" s="11">
        <f t="shared" si="1"/>
        <v>7</v>
      </c>
      <c r="H17" s="21">
        <v>6</v>
      </c>
      <c r="I17" s="21">
        <v>1</v>
      </c>
      <c r="J17" s="21">
        <v>4</v>
      </c>
    </row>
    <row r="18" spans="2:10" ht="20.149999999999999" customHeight="1" thickBot="1" x14ac:dyDescent="0.35">
      <c r="B18" s="6" t="s">
        <v>9</v>
      </c>
      <c r="C18" s="11">
        <f t="shared" si="0"/>
        <v>4</v>
      </c>
      <c r="D18" s="21">
        <v>2</v>
      </c>
      <c r="E18" s="21">
        <v>2</v>
      </c>
      <c r="F18" s="21">
        <v>2</v>
      </c>
      <c r="G18" s="11">
        <f t="shared" si="1"/>
        <v>3</v>
      </c>
      <c r="H18" s="21">
        <v>1</v>
      </c>
      <c r="I18" s="21">
        <v>2</v>
      </c>
      <c r="J18" s="21">
        <v>0</v>
      </c>
    </row>
    <row r="19" spans="2:10" ht="20.149999999999999" customHeight="1" thickBot="1" x14ac:dyDescent="0.35">
      <c r="B19" s="6" t="s">
        <v>10</v>
      </c>
      <c r="C19" s="11">
        <f t="shared" si="0"/>
        <v>5</v>
      </c>
      <c r="D19" s="21">
        <v>5</v>
      </c>
      <c r="E19" s="21">
        <v>0</v>
      </c>
      <c r="F19" s="21">
        <v>5</v>
      </c>
      <c r="G19" s="11">
        <f t="shared" si="1"/>
        <v>14</v>
      </c>
      <c r="H19" s="21">
        <v>13</v>
      </c>
      <c r="I19" s="21">
        <v>1</v>
      </c>
      <c r="J19" s="21">
        <v>13</v>
      </c>
    </row>
    <row r="20" spans="2:10" ht="20.149999999999999" customHeight="1" thickBot="1" x14ac:dyDescent="0.35">
      <c r="B20" s="6" t="s">
        <v>11</v>
      </c>
      <c r="C20" s="11">
        <f t="shared" si="0"/>
        <v>14</v>
      </c>
      <c r="D20" s="21">
        <v>13</v>
      </c>
      <c r="E20" s="21">
        <v>1</v>
      </c>
      <c r="F20" s="21">
        <v>8</v>
      </c>
      <c r="G20" s="11">
        <f t="shared" si="1"/>
        <v>15</v>
      </c>
      <c r="H20" s="21">
        <v>14</v>
      </c>
      <c r="I20" s="21">
        <v>1</v>
      </c>
      <c r="J20" s="21">
        <v>14</v>
      </c>
    </row>
    <row r="21" spans="2:10" ht="20.149999999999999" customHeight="1" thickBot="1" x14ac:dyDescent="0.35">
      <c r="B21" s="6" t="s">
        <v>12</v>
      </c>
      <c r="C21" s="11">
        <f t="shared" si="0"/>
        <v>1</v>
      </c>
      <c r="D21" s="21">
        <v>0</v>
      </c>
      <c r="E21" s="21">
        <v>1</v>
      </c>
      <c r="F21" s="21">
        <v>0</v>
      </c>
      <c r="G21" s="11">
        <f t="shared" si="1"/>
        <v>2</v>
      </c>
      <c r="H21" s="21">
        <v>2</v>
      </c>
      <c r="I21" s="21">
        <v>0</v>
      </c>
      <c r="J21" s="21">
        <v>0</v>
      </c>
    </row>
    <row r="22" spans="2:10" ht="20.149999999999999" customHeight="1" thickBot="1" x14ac:dyDescent="0.35">
      <c r="B22" s="6" t="s">
        <v>13</v>
      </c>
      <c r="C22" s="11">
        <f t="shared" si="0"/>
        <v>5</v>
      </c>
      <c r="D22" s="21">
        <v>4</v>
      </c>
      <c r="E22" s="21">
        <v>1</v>
      </c>
      <c r="F22" s="21">
        <v>2</v>
      </c>
      <c r="G22" s="11">
        <f t="shared" si="1"/>
        <v>1</v>
      </c>
      <c r="H22" s="21">
        <v>1</v>
      </c>
      <c r="I22" s="21">
        <v>0</v>
      </c>
      <c r="J22" s="21">
        <v>1</v>
      </c>
    </row>
    <row r="23" spans="2:10" ht="20.149999999999999" customHeight="1" thickBot="1" x14ac:dyDescent="0.35">
      <c r="B23" s="6" t="s">
        <v>14</v>
      </c>
      <c r="C23" s="11">
        <f t="shared" si="0"/>
        <v>5</v>
      </c>
      <c r="D23" s="21">
        <v>5</v>
      </c>
      <c r="E23" s="21">
        <v>0</v>
      </c>
      <c r="F23" s="21">
        <v>3</v>
      </c>
      <c r="G23" s="11">
        <f t="shared" si="1"/>
        <v>11</v>
      </c>
      <c r="H23" s="21">
        <v>9</v>
      </c>
      <c r="I23" s="21">
        <v>2</v>
      </c>
      <c r="J23" s="21">
        <v>9</v>
      </c>
    </row>
    <row r="24" spans="2:10" ht="20.149999999999999" customHeight="1" thickBot="1" x14ac:dyDescent="0.35">
      <c r="B24" s="6" t="s">
        <v>15</v>
      </c>
      <c r="C24" s="11">
        <f t="shared" si="0"/>
        <v>4</v>
      </c>
      <c r="D24" s="21">
        <v>4</v>
      </c>
      <c r="E24" s="21">
        <v>0</v>
      </c>
      <c r="F24" s="21">
        <v>4</v>
      </c>
      <c r="G24" s="11">
        <f t="shared" si="1"/>
        <v>5</v>
      </c>
      <c r="H24" s="21">
        <v>5</v>
      </c>
      <c r="I24" s="21">
        <v>0</v>
      </c>
      <c r="J24" s="21">
        <v>5</v>
      </c>
    </row>
    <row r="25" spans="2:10" ht="20.149999999999999" customHeight="1" thickBot="1" x14ac:dyDescent="0.35">
      <c r="B25" s="6" t="s">
        <v>16</v>
      </c>
      <c r="C25" s="11">
        <f t="shared" si="0"/>
        <v>3</v>
      </c>
      <c r="D25" s="21">
        <v>3</v>
      </c>
      <c r="E25" s="21">
        <v>0</v>
      </c>
      <c r="F25" s="21">
        <v>3</v>
      </c>
      <c r="G25" s="11">
        <f t="shared" si="1"/>
        <v>2</v>
      </c>
      <c r="H25" s="21">
        <v>2</v>
      </c>
      <c r="I25" s="21">
        <v>0</v>
      </c>
      <c r="J25" s="21">
        <v>2</v>
      </c>
    </row>
    <row r="26" spans="2:10" ht="20.149999999999999" customHeight="1" thickBot="1" x14ac:dyDescent="0.35">
      <c r="B26" s="7" t="s">
        <v>17</v>
      </c>
      <c r="C26" s="11">
        <f t="shared" si="0"/>
        <v>10</v>
      </c>
      <c r="D26" s="21">
        <v>10</v>
      </c>
      <c r="E26" s="21">
        <v>0</v>
      </c>
      <c r="F26" s="21">
        <v>10</v>
      </c>
      <c r="G26" s="11">
        <f t="shared" si="1"/>
        <v>1</v>
      </c>
      <c r="H26" s="21">
        <v>1</v>
      </c>
      <c r="I26" s="21">
        <v>0</v>
      </c>
      <c r="J26" s="21">
        <v>1</v>
      </c>
    </row>
    <row r="27" spans="2:10" ht="20.149999999999999" customHeight="1" thickBot="1" x14ac:dyDescent="0.35">
      <c r="B27" s="8" t="s">
        <v>18</v>
      </c>
      <c r="C27" s="11">
        <f t="shared" si="0"/>
        <v>1</v>
      </c>
      <c r="D27" s="21">
        <v>1</v>
      </c>
      <c r="E27" s="21">
        <v>0</v>
      </c>
      <c r="F27" s="21">
        <v>1</v>
      </c>
      <c r="G27" s="11">
        <f t="shared" si="1"/>
        <v>0</v>
      </c>
      <c r="H27" s="21">
        <v>0</v>
      </c>
      <c r="I27" s="21">
        <v>0</v>
      </c>
      <c r="J27" s="21">
        <v>0</v>
      </c>
    </row>
    <row r="28" spans="2:10" ht="20.149999999999999" customHeight="1" thickBot="1" x14ac:dyDescent="0.35">
      <c r="B28" s="9" t="s">
        <v>19</v>
      </c>
      <c r="C28" s="12">
        <f>SUM(C11:C27)</f>
        <v>99</v>
      </c>
      <c r="D28" s="12">
        <f t="shared" ref="D28:J28" si="2">SUM(D11:D27)</f>
        <v>93</v>
      </c>
      <c r="E28" s="12">
        <f t="shared" si="2"/>
        <v>6</v>
      </c>
      <c r="F28" s="12">
        <f t="shared" si="2"/>
        <v>75</v>
      </c>
      <c r="G28" s="12">
        <f t="shared" si="2"/>
        <v>103</v>
      </c>
      <c r="H28" s="12">
        <f t="shared" si="2"/>
        <v>89</v>
      </c>
      <c r="I28" s="12">
        <f t="shared" si="2"/>
        <v>14</v>
      </c>
      <c r="J28" s="12">
        <f t="shared" si="2"/>
        <v>75</v>
      </c>
    </row>
    <row r="29" spans="2:10" x14ac:dyDescent="0.3">
      <c r="C29" s="20"/>
      <c r="D29" s="20"/>
      <c r="E29" s="20"/>
      <c r="F29" s="20"/>
      <c r="G29" s="20"/>
      <c r="H29" s="20"/>
      <c r="I29" s="20"/>
      <c r="J29" s="20"/>
    </row>
    <row r="32" spans="2:10" ht="44.25" customHeight="1" thickBot="1" x14ac:dyDescent="0.35">
      <c r="C32" s="32" t="s">
        <v>122</v>
      </c>
      <c r="D32" s="33"/>
      <c r="E32" s="33"/>
      <c r="F32" s="33"/>
    </row>
    <row r="33" spans="2:6" ht="44.25" customHeight="1" thickBot="1" x14ac:dyDescent="0.35">
      <c r="C33" s="10" t="s">
        <v>72</v>
      </c>
      <c r="D33" s="10" t="s">
        <v>73</v>
      </c>
      <c r="E33" s="10" t="s">
        <v>74</v>
      </c>
      <c r="F33" s="10" t="s">
        <v>75</v>
      </c>
    </row>
    <row r="34" spans="2:6" ht="20.149999999999999" customHeight="1" thickBot="1" x14ac:dyDescent="0.35">
      <c r="B34" s="5" t="s">
        <v>2</v>
      </c>
      <c r="C34" s="14">
        <f>IF(C11=0,"-",IF(G11=0,"-",(G11-C11)/C11))</f>
        <v>7.1428571428571425E-2</v>
      </c>
      <c r="D34" s="14">
        <f>IF(D11=0,"-",IF(H11=0,"-",(H11-D11)/D11))</f>
        <v>-0.1111111111111111</v>
      </c>
      <c r="E34" s="14">
        <f>IF(E11=0,"-",IF(I11=0,"-",(I11-E11)/E11))</f>
        <v>5</v>
      </c>
      <c r="F34" s="14">
        <f>IF(F11=0,"-",IF(J11=0,"-",(J11-F11)/F11))</f>
        <v>-0.13636363636363635</v>
      </c>
    </row>
    <row r="35" spans="2:6" ht="20.149999999999999" customHeight="1" thickBot="1" x14ac:dyDescent="0.35">
      <c r="B35" s="6" t="s">
        <v>3</v>
      </c>
      <c r="C35" s="14">
        <f t="shared" ref="C35:F50" si="3">IF(C12=0,"-",IF(G12=0,"-",(G12-C12)/C12))</f>
        <v>-0.25</v>
      </c>
      <c r="D35" s="14">
        <f t="shared" si="3"/>
        <v>-0.5</v>
      </c>
      <c r="E35" s="14" t="str">
        <f t="shared" si="3"/>
        <v>-</v>
      </c>
      <c r="F35" s="14">
        <f t="shared" si="3"/>
        <v>-0.33333333333333331</v>
      </c>
    </row>
    <row r="36" spans="2:6" ht="20.149999999999999" customHeight="1" thickBot="1" x14ac:dyDescent="0.35">
      <c r="B36" s="6" t="s">
        <v>4</v>
      </c>
      <c r="C36" s="14">
        <f t="shared" si="3"/>
        <v>-0.33333333333333331</v>
      </c>
      <c r="D36" s="14">
        <f t="shared" si="3"/>
        <v>-0.33333333333333331</v>
      </c>
      <c r="E36" s="14" t="str">
        <f t="shared" si="3"/>
        <v>-</v>
      </c>
      <c r="F36" s="14">
        <f t="shared" si="3"/>
        <v>-0.5</v>
      </c>
    </row>
    <row r="37" spans="2:6" ht="20.149999999999999" customHeight="1" thickBot="1" x14ac:dyDescent="0.35">
      <c r="B37" s="6" t="s">
        <v>5</v>
      </c>
      <c r="C37" s="14" t="str">
        <f t="shared" si="3"/>
        <v>-</v>
      </c>
      <c r="D37" s="14" t="str">
        <f t="shared" si="3"/>
        <v>-</v>
      </c>
      <c r="E37" s="14" t="str">
        <f t="shared" si="3"/>
        <v>-</v>
      </c>
      <c r="F37" s="14" t="str">
        <f t="shared" si="3"/>
        <v>-</v>
      </c>
    </row>
    <row r="38" spans="2:6" ht="20.149999999999999" customHeight="1" thickBot="1" x14ac:dyDescent="0.35">
      <c r="B38" s="6" t="s">
        <v>6</v>
      </c>
      <c r="C38" s="14">
        <f t="shared" si="3"/>
        <v>-0.6</v>
      </c>
      <c r="D38" s="14">
        <f t="shared" si="3"/>
        <v>-0.6</v>
      </c>
      <c r="E38" s="14" t="str">
        <f t="shared" si="3"/>
        <v>-</v>
      </c>
      <c r="F38" s="14">
        <f t="shared" si="3"/>
        <v>-0.7</v>
      </c>
    </row>
    <row r="39" spans="2:6" ht="20.149999999999999" customHeight="1" thickBot="1" x14ac:dyDescent="0.35">
      <c r="B39" s="6" t="s">
        <v>7</v>
      </c>
      <c r="C39" s="14" t="str">
        <f t="shared" si="3"/>
        <v>-</v>
      </c>
      <c r="D39" s="14" t="str">
        <f t="shared" si="3"/>
        <v>-</v>
      </c>
      <c r="E39" s="14" t="str">
        <f t="shared" si="3"/>
        <v>-</v>
      </c>
      <c r="F39" s="14" t="str">
        <f t="shared" si="3"/>
        <v>-</v>
      </c>
    </row>
    <row r="40" spans="2:6" ht="20.149999999999999" customHeight="1" thickBot="1" x14ac:dyDescent="0.35">
      <c r="B40" s="6" t="s">
        <v>8</v>
      </c>
      <c r="C40" s="14">
        <f t="shared" si="3"/>
        <v>2.5</v>
      </c>
      <c r="D40" s="14">
        <f t="shared" si="3"/>
        <v>2</v>
      </c>
      <c r="E40" s="14" t="str">
        <f t="shared" si="3"/>
        <v>-</v>
      </c>
      <c r="F40" s="14" t="str">
        <f t="shared" si="3"/>
        <v>-</v>
      </c>
    </row>
    <row r="41" spans="2:6" ht="20.149999999999999" customHeight="1" thickBot="1" x14ac:dyDescent="0.35">
      <c r="B41" s="6" t="s">
        <v>9</v>
      </c>
      <c r="C41" s="14">
        <f t="shared" si="3"/>
        <v>-0.25</v>
      </c>
      <c r="D41" s="14">
        <f t="shared" si="3"/>
        <v>-0.5</v>
      </c>
      <c r="E41" s="14">
        <f t="shared" si="3"/>
        <v>0</v>
      </c>
      <c r="F41" s="14" t="str">
        <f t="shared" si="3"/>
        <v>-</v>
      </c>
    </row>
    <row r="42" spans="2:6" ht="20.149999999999999" customHeight="1" thickBot="1" x14ac:dyDescent="0.35">
      <c r="B42" s="6" t="s">
        <v>10</v>
      </c>
      <c r="C42" s="14">
        <f t="shared" si="3"/>
        <v>1.8</v>
      </c>
      <c r="D42" s="14">
        <f t="shared" si="3"/>
        <v>1.6</v>
      </c>
      <c r="E42" s="14" t="str">
        <f t="shared" si="3"/>
        <v>-</v>
      </c>
      <c r="F42" s="14">
        <f t="shared" si="3"/>
        <v>1.6</v>
      </c>
    </row>
    <row r="43" spans="2:6" ht="20.149999999999999" customHeight="1" thickBot="1" x14ac:dyDescent="0.35">
      <c r="B43" s="6" t="s">
        <v>11</v>
      </c>
      <c r="C43" s="14">
        <f t="shared" si="3"/>
        <v>7.1428571428571425E-2</v>
      </c>
      <c r="D43" s="14">
        <f t="shared" si="3"/>
        <v>7.6923076923076927E-2</v>
      </c>
      <c r="E43" s="14">
        <f t="shared" si="3"/>
        <v>0</v>
      </c>
      <c r="F43" s="14">
        <f t="shared" si="3"/>
        <v>0.75</v>
      </c>
    </row>
    <row r="44" spans="2:6" ht="20.149999999999999" customHeight="1" thickBot="1" x14ac:dyDescent="0.35">
      <c r="B44" s="6" t="s">
        <v>12</v>
      </c>
      <c r="C44" s="14">
        <f t="shared" si="3"/>
        <v>1</v>
      </c>
      <c r="D44" s="14" t="str">
        <f t="shared" si="3"/>
        <v>-</v>
      </c>
      <c r="E44" s="14" t="str">
        <f t="shared" si="3"/>
        <v>-</v>
      </c>
      <c r="F44" s="14" t="str">
        <f t="shared" si="3"/>
        <v>-</v>
      </c>
    </row>
    <row r="45" spans="2:6" ht="20.149999999999999" customHeight="1" thickBot="1" x14ac:dyDescent="0.35">
      <c r="B45" s="6" t="s">
        <v>13</v>
      </c>
      <c r="C45" s="14">
        <f t="shared" si="3"/>
        <v>-0.8</v>
      </c>
      <c r="D45" s="14">
        <f t="shared" si="3"/>
        <v>-0.75</v>
      </c>
      <c r="E45" s="14" t="str">
        <f t="shared" si="3"/>
        <v>-</v>
      </c>
      <c r="F45" s="14">
        <f t="shared" si="3"/>
        <v>-0.5</v>
      </c>
    </row>
    <row r="46" spans="2:6" ht="20.149999999999999" customHeight="1" thickBot="1" x14ac:dyDescent="0.35">
      <c r="B46" s="6" t="s">
        <v>14</v>
      </c>
      <c r="C46" s="14">
        <f t="shared" si="3"/>
        <v>1.2</v>
      </c>
      <c r="D46" s="14">
        <f t="shared" si="3"/>
        <v>0.8</v>
      </c>
      <c r="E46" s="14" t="str">
        <f t="shared" si="3"/>
        <v>-</v>
      </c>
      <c r="F46" s="14">
        <f t="shared" si="3"/>
        <v>2</v>
      </c>
    </row>
    <row r="47" spans="2:6" ht="20.149999999999999" customHeight="1" thickBot="1" x14ac:dyDescent="0.35">
      <c r="B47" s="6" t="s">
        <v>15</v>
      </c>
      <c r="C47" s="14">
        <f t="shared" si="3"/>
        <v>0.25</v>
      </c>
      <c r="D47" s="14">
        <f t="shared" si="3"/>
        <v>0.25</v>
      </c>
      <c r="E47" s="14" t="str">
        <f t="shared" si="3"/>
        <v>-</v>
      </c>
      <c r="F47" s="14">
        <f t="shared" si="3"/>
        <v>0.25</v>
      </c>
    </row>
    <row r="48" spans="2:6" ht="20.149999999999999" customHeight="1" thickBot="1" x14ac:dyDescent="0.35">
      <c r="B48" s="6" t="s">
        <v>16</v>
      </c>
      <c r="C48" s="14">
        <f t="shared" si="3"/>
        <v>-0.33333333333333331</v>
      </c>
      <c r="D48" s="14">
        <f t="shared" si="3"/>
        <v>-0.33333333333333331</v>
      </c>
      <c r="E48" s="14" t="str">
        <f t="shared" si="3"/>
        <v>-</v>
      </c>
      <c r="F48" s="14">
        <f t="shared" si="3"/>
        <v>-0.33333333333333331</v>
      </c>
    </row>
    <row r="49" spans="2:6" ht="20.149999999999999" customHeight="1" thickBot="1" x14ac:dyDescent="0.35">
      <c r="B49" s="7" t="s">
        <v>17</v>
      </c>
      <c r="C49" s="14">
        <f t="shared" si="3"/>
        <v>-0.9</v>
      </c>
      <c r="D49" s="14">
        <f t="shared" si="3"/>
        <v>-0.9</v>
      </c>
      <c r="E49" s="14" t="str">
        <f t="shared" si="3"/>
        <v>-</v>
      </c>
      <c r="F49" s="14">
        <f t="shared" si="3"/>
        <v>-0.9</v>
      </c>
    </row>
    <row r="50" spans="2:6" ht="20.149999999999999" customHeight="1" thickBot="1" x14ac:dyDescent="0.35">
      <c r="B50" s="8" t="s">
        <v>18</v>
      </c>
      <c r="C50" s="14" t="str">
        <f t="shared" si="3"/>
        <v>-</v>
      </c>
      <c r="D50" s="14" t="str">
        <f t="shared" si="3"/>
        <v>-</v>
      </c>
      <c r="E50" s="14" t="str">
        <f t="shared" si="3"/>
        <v>-</v>
      </c>
      <c r="F50" s="14" t="str">
        <f t="shared" si="3"/>
        <v>-</v>
      </c>
    </row>
    <row r="51" spans="2:6" ht="20.149999999999999" customHeight="1" thickBot="1" x14ac:dyDescent="0.35">
      <c r="B51" s="9" t="s">
        <v>19</v>
      </c>
      <c r="C51" s="15">
        <f t="shared" ref="C51:F51" si="4">IF(C28=0,"-",IF(G28=0,"-",(G28-C28)/C28))</f>
        <v>4.0404040404040407E-2</v>
      </c>
      <c r="D51" s="15">
        <f t="shared" si="4"/>
        <v>-4.3010752688172046E-2</v>
      </c>
      <c r="E51" s="15">
        <f t="shared" si="4"/>
        <v>1.3333333333333333</v>
      </c>
      <c r="F51" s="15">
        <f t="shared" si="4"/>
        <v>0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topLeftCell="A10" zoomScaleNormal="100"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84375" bestFit="1" customWidth="1"/>
    <col min="4" max="4" width="8.765625" bestFit="1" customWidth="1"/>
    <col min="5" max="5" width="10.4609375" bestFit="1" customWidth="1"/>
    <col min="6" max="6" width="13.4609375" bestFit="1" customWidth="1"/>
    <col min="7" max="7" width="11.4609375" bestFit="1" customWidth="1"/>
    <col min="8" max="8" width="15.61328125" customWidth="1"/>
    <col min="9" max="9" width="12.84375" bestFit="1" customWidth="1"/>
    <col min="10" max="10" width="8.765625" bestFit="1" customWidth="1"/>
    <col min="11" max="11" width="10.4609375" bestFit="1" customWidth="1"/>
    <col min="12" max="12" width="13.4609375" bestFit="1" customWidth="1"/>
    <col min="13" max="13" width="11.4609375" bestFit="1" customWidth="1"/>
    <col min="14" max="14" width="15.61328125" customWidth="1"/>
    <col min="15" max="15" width="12.84375" bestFit="1" customWidth="1"/>
    <col min="16" max="16" width="8.765625" bestFit="1" customWidth="1"/>
    <col min="17" max="17" width="10.4609375" bestFit="1" customWidth="1"/>
    <col min="18" max="18" width="13.4609375" bestFit="1" customWidth="1"/>
    <col min="19" max="19" width="11.4609375" bestFit="1" customWidth="1"/>
    <col min="20" max="20" width="15.61328125" customWidth="1"/>
  </cols>
  <sheetData>
    <row r="13" spans="2:20" ht="44.25" customHeight="1" thickBot="1" x14ac:dyDescent="0.35">
      <c r="C13" s="32" t="s">
        <v>119</v>
      </c>
      <c r="D13" s="33"/>
      <c r="E13" s="33"/>
      <c r="F13" s="33"/>
      <c r="G13" s="33"/>
      <c r="H13" s="33"/>
      <c r="I13" s="33" t="s">
        <v>120</v>
      </c>
      <c r="J13" s="33"/>
      <c r="K13" s="33"/>
      <c r="L13" s="33"/>
      <c r="M13" s="33"/>
      <c r="N13" s="33"/>
      <c r="O13" s="33" t="s">
        <v>122</v>
      </c>
      <c r="P13" s="33"/>
      <c r="Q13" s="33"/>
      <c r="R13" s="33"/>
      <c r="S13" s="33"/>
      <c r="T13" s="33"/>
    </row>
    <row r="14" spans="2:20" ht="44.25" customHeight="1" thickBot="1" x14ac:dyDescent="0.35">
      <c r="C14" s="34" t="s">
        <v>80</v>
      </c>
      <c r="D14" s="29" t="s">
        <v>76</v>
      </c>
      <c r="E14" s="31"/>
      <c r="F14" s="34" t="s">
        <v>77</v>
      </c>
      <c r="G14" s="34" t="s">
        <v>78</v>
      </c>
      <c r="H14" s="34" t="s">
        <v>79</v>
      </c>
      <c r="I14" s="27" t="s">
        <v>80</v>
      </c>
      <c r="J14" s="29" t="s">
        <v>76</v>
      </c>
      <c r="K14" s="31"/>
      <c r="L14" s="34" t="s">
        <v>77</v>
      </c>
      <c r="M14" s="34" t="s">
        <v>78</v>
      </c>
      <c r="N14" s="34" t="s">
        <v>79</v>
      </c>
      <c r="O14" s="27" t="s">
        <v>80</v>
      </c>
      <c r="P14" s="29" t="s">
        <v>76</v>
      </c>
      <c r="Q14" s="31"/>
      <c r="R14" s="34" t="s">
        <v>77</v>
      </c>
      <c r="S14" s="34" t="s">
        <v>78</v>
      </c>
      <c r="T14" s="34" t="s">
        <v>79</v>
      </c>
    </row>
    <row r="15" spans="2:20" ht="44.25" customHeight="1" thickBot="1" x14ac:dyDescent="0.35">
      <c r="C15" s="35"/>
      <c r="D15" s="10" t="s">
        <v>81</v>
      </c>
      <c r="E15" s="10" t="s">
        <v>82</v>
      </c>
      <c r="F15" s="35"/>
      <c r="G15" s="35"/>
      <c r="H15" s="35"/>
      <c r="I15" s="52"/>
      <c r="J15" s="10" t="s">
        <v>81</v>
      </c>
      <c r="K15" s="10" t="s">
        <v>82</v>
      </c>
      <c r="L15" s="35"/>
      <c r="M15" s="35"/>
      <c r="N15" s="35"/>
      <c r="O15" s="52"/>
      <c r="P15" s="10" t="s">
        <v>81</v>
      </c>
      <c r="Q15" s="10" t="s">
        <v>82</v>
      </c>
      <c r="R15" s="35"/>
      <c r="S15" s="35"/>
      <c r="T15" s="35"/>
    </row>
    <row r="16" spans="2:20" ht="20.149999999999999" customHeight="1" thickBot="1" x14ac:dyDescent="0.35">
      <c r="B16" s="5" t="s">
        <v>2</v>
      </c>
      <c r="C16" s="11">
        <v>597</v>
      </c>
      <c r="D16" s="11">
        <v>254</v>
      </c>
      <c r="E16" s="11">
        <v>124</v>
      </c>
      <c r="F16" s="11">
        <v>219</v>
      </c>
      <c r="G16" s="11">
        <v>581</v>
      </c>
      <c r="H16" s="11">
        <v>16</v>
      </c>
      <c r="I16" s="11">
        <v>563</v>
      </c>
      <c r="J16" s="11">
        <v>219</v>
      </c>
      <c r="K16" s="11">
        <v>119</v>
      </c>
      <c r="L16" s="11">
        <v>225</v>
      </c>
      <c r="M16" s="11">
        <v>563</v>
      </c>
      <c r="N16" s="11">
        <v>0</v>
      </c>
      <c r="O16" s="14">
        <f t="shared" ref="O16:T31" si="0">IF(C16=0,"-",(I16-C16)/C16)</f>
        <v>-5.6951423785594639E-2</v>
      </c>
      <c r="P16" s="14">
        <f t="shared" si="0"/>
        <v>-0.13779527559055119</v>
      </c>
      <c r="Q16" s="14">
        <f t="shared" si="0"/>
        <v>-4.0322580645161289E-2</v>
      </c>
      <c r="R16" s="14">
        <f t="shared" si="0"/>
        <v>2.7397260273972601E-2</v>
      </c>
      <c r="S16" s="14">
        <f t="shared" si="0"/>
        <v>-3.098106712564544E-2</v>
      </c>
      <c r="T16" s="14">
        <f t="shared" si="0"/>
        <v>-1</v>
      </c>
    </row>
    <row r="17" spans="2:20" ht="20.149999999999999" customHeight="1" thickBot="1" x14ac:dyDescent="0.35">
      <c r="B17" s="6" t="s">
        <v>3</v>
      </c>
      <c r="C17" s="11">
        <v>305</v>
      </c>
      <c r="D17" s="11">
        <v>90</v>
      </c>
      <c r="E17" s="11">
        <v>17</v>
      </c>
      <c r="F17" s="11">
        <v>198</v>
      </c>
      <c r="G17" s="11">
        <v>305</v>
      </c>
      <c r="H17" s="11">
        <v>0</v>
      </c>
      <c r="I17" s="11">
        <v>324</v>
      </c>
      <c r="J17" s="11">
        <v>106</v>
      </c>
      <c r="K17" s="11">
        <v>15</v>
      </c>
      <c r="L17" s="11">
        <v>203</v>
      </c>
      <c r="M17" s="11">
        <v>324</v>
      </c>
      <c r="N17" s="11">
        <v>0</v>
      </c>
      <c r="O17" s="14">
        <f t="shared" si="0"/>
        <v>6.2295081967213117E-2</v>
      </c>
      <c r="P17" s="14">
        <f t="shared" si="0"/>
        <v>0.17777777777777778</v>
      </c>
      <c r="Q17" s="14">
        <f t="shared" si="0"/>
        <v>-0.11764705882352941</v>
      </c>
      <c r="R17" s="14">
        <f t="shared" si="0"/>
        <v>2.5252525252525252E-2</v>
      </c>
      <c r="S17" s="14">
        <f t="shared" si="0"/>
        <v>6.2295081967213117E-2</v>
      </c>
      <c r="T17" s="14" t="str">
        <f t="shared" si="0"/>
        <v>-</v>
      </c>
    </row>
    <row r="18" spans="2:20" ht="20.149999999999999" customHeight="1" thickBot="1" x14ac:dyDescent="0.35">
      <c r="B18" s="6" t="s">
        <v>4</v>
      </c>
      <c r="C18" s="11">
        <v>135</v>
      </c>
      <c r="D18" s="11">
        <v>41</v>
      </c>
      <c r="E18" s="11">
        <v>22</v>
      </c>
      <c r="F18" s="11">
        <v>72</v>
      </c>
      <c r="G18" s="11">
        <v>133</v>
      </c>
      <c r="H18" s="11">
        <v>1</v>
      </c>
      <c r="I18" s="11">
        <v>161</v>
      </c>
      <c r="J18" s="11">
        <v>54</v>
      </c>
      <c r="K18" s="11">
        <v>8</v>
      </c>
      <c r="L18" s="11">
        <v>99</v>
      </c>
      <c r="M18" s="11">
        <v>161</v>
      </c>
      <c r="N18" s="11">
        <v>0</v>
      </c>
      <c r="O18" s="14">
        <f t="shared" si="0"/>
        <v>0.19259259259259259</v>
      </c>
      <c r="P18" s="14">
        <f t="shared" si="0"/>
        <v>0.31707317073170732</v>
      </c>
      <c r="Q18" s="14">
        <f t="shared" si="0"/>
        <v>-0.63636363636363635</v>
      </c>
      <c r="R18" s="14">
        <f t="shared" si="0"/>
        <v>0.375</v>
      </c>
      <c r="S18" s="14">
        <f t="shared" si="0"/>
        <v>0.21052631578947367</v>
      </c>
      <c r="T18" s="14">
        <f t="shared" si="0"/>
        <v>-1</v>
      </c>
    </row>
    <row r="19" spans="2:20" ht="20.149999999999999" customHeight="1" thickBot="1" x14ac:dyDescent="0.35">
      <c r="B19" s="6" t="s">
        <v>5</v>
      </c>
      <c r="C19" s="11">
        <v>489</v>
      </c>
      <c r="D19" s="11">
        <v>138</v>
      </c>
      <c r="E19" s="11">
        <v>57</v>
      </c>
      <c r="F19" s="11">
        <v>294</v>
      </c>
      <c r="G19" s="11">
        <v>489</v>
      </c>
      <c r="H19" s="11">
        <v>0</v>
      </c>
      <c r="I19" s="11">
        <v>524</v>
      </c>
      <c r="J19" s="11">
        <v>133</v>
      </c>
      <c r="K19" s="11">
        <v>64</v>
      </c>
      <c r="L19" s="11">
        <v>327</v>
      </c>
      <c r="M19" s="11">
        <v>523</v>
      </c>
      <c r="N19" s="11">
        <v>1</v>
      </c>
      <c r="O19" s="14">
        <f t="shared" si="0"/>
        <v>7.1574642126789365E-2</v>
      </c>
      <c r="P19" s="14">
        <f t="shared" si="0"/>
        <v>-3.6231884057971016E-2</v>
      </c>
      <c r="Q19" s="14">
        <f t="shared" si="0"/>
        <v>0.12280701754385964</v>
      </c>
      <c r="R19" s="14">
        <f t="shared" si="0"/>
        <v>0.11224489795918367</v>
      </c>
      <c r="S19" s="14">
        <f t="shared" si="0"/>
        <v>6.9529652351738247E-2</v>
      </c>
      <c r="T19" s="14" t="str">
        <f t="shared" si="0"/>
        <v>-</v>
      </c>
    </row>
    <row r="20" spans="2:20" ht="20.149999999999999" customHeight="1" thickBot="1" x14ac:dyDescent="0.35">
      <c r="B20" s="6" t="s">
        <v>6</v>
      </c>
      <c r="C20" s="11">
        <v>307</v>
      </c>
      <c r="D20" s="11">
        <v>154</v>
      </c>
      <c r="E20" s="11">
        <v>50</v>
      </c>
      <c r="F20" s="11">
        <v>103</v>
      </c>
      <c r="G20" s="11">
        <v>307</v>
      </c>
      <c r="H20" s="11">
        <v>0</v>
      </c>
      <c r="I20" s="11">
        <v>327</v>
      </c>
      <c r="J20" s="11">
        <v>113</v>
      </c>
      <c r="K20" s="11">
        <v>67</v>
      </c>
      <c r="L20" s="11">
        <v>147</v>
      </c>
      <c r="M20" s="11">
        <v>327</v>
      </c>
      <c r="N20" s="11">
        <v>0</v>
      </c>
      <c r="O20" s="14">
        <f t="shared" si="0"/>
        <v>6.5146579804560262E-2</v>
      </c>
      <c r="P20" s="14">
        <f t="shared" si="0"/>
        <v>-0.26623376623376621</v>
      </c>
      <c r="Q20" s="14">
        <f t="shared" si="0"/>
        <v>0.34</v>
      </c>
      <c r="R20" s="14">
        <f t="shared" si="0"/>
        <v>0.42718446601941745</v>
      </c>
      <c r="S20" s="14">
        <f t="shared" si="0"/>
        <v>6.5146579804560262E-2</v>
      </c>
      <c r="T20" s="14" t="str">
        <f t="shared" si="0"/>
        <v>-</v>
      </c>
    </row>
    <row r="21" spans="2:20" ht="20.149999999999999" customHeight="1" thickBot="1" x14ac:dyDescent="0.35">
      <c r="B21" s="6" t="s">
        <v>7</v>
      </c>
      <c r="C21" s="11">
        <v>67</v>
      </c>
      <c r="D21" s="11">
        <v>23</v>
      </c>
      <c r="E21" s="11">
        <v>6</v>
      </c>
      <c r="F21" s="11">
        <v>38</v>
      </c>
      <c r="G21" s="11">
        <v>67</v>
      </c>
      <c r="H21" s="11">
        <v>0</v>
      </c>
      <c r="I21" s="11">
        <v>51</v>
      </c>
      <c r="J21" s="11">
        <v>27</v>
      </c>
      <c r="K21" s="11">
        <v>6</v>
      </c>
      <c r="L21" s="11">
        <v>18</v>
      </c>
      <c r="M21" s="11">
        <v>51</v>
      </c>
      <c r="N21" s="11">
        <v>0</v>
      </c>
      <c r="O21" s="14">
        <f t="shared" si="0"/>
        <v>-0.23880597014925373</v>
      </c>
      <c r="P21" s="14">
        <f t="shared" si="0"/>
        <v>0.17391304347826086</v>
      </c>
      <c r="Q21" s="14">
        <f t="shared" si="0"/>
        <v>0</v>
      </c>
      <c r="R21" s="14">
        <f t="shared" si="0"/>
        <v>-0.52631578947368418</v>
      </c>
      <c r="S21" s="14">
        <f t="shared" si="0"/>
        <v>-0.23880597014925373</v>
      </c>
      <c r="T21" s="14" t="str">
        <f t="shared" si="0"/>
        <v>-</v>
      </c>
    </row>
    <row r="22" spans="2:20" ht="20.149999999999999" customHeight="1" thickBot="1" x14ac:dyDescent="0.35">
      <c r="B22" s="6" t="s">
        <v>8</v>
      </c>
      <c r="C22" s="11">
        <v>206</v>
      </c>
      <c r="D22" s="11">
        <v>88</v>
      </c>
      <c r="E22" s="11">
        <v>22</v>
      </c>
      <c r="F22" s="11">
        <v>96</v>
      </c>
      <c r="G22" s="11">
        <v>205</v>
      </c>
      <c r="H22" s="11">
        <v>1</v>
      </c>
      <c r="I22" s="11">
        <v>257</v>
      </c>
      <c r="J22" s="11">
        <v>88</v>
      </c>
      <c r="K22" s="11">
        <v>26</v>
      </c>
      <c r="L22" s="11">
        <v>143</v>
      </c>
      <c r="M22" s="11">
        <v>257</v>
      </c>
      <c r="N22" s="11">
        <v>0</v>
      </c>
      <c r="O22" s="14">
        <f t="shared" si="0"/>
        <v>0.24757281553398058</v>
      </c>
      <c r="P22" s="14">
        <f t="shared" si="0"/>
        <v>0</v>
      </c>
      <c r="Q22" s="14">
        <f t="shared" si="0"/>
        <v>0.18181818181818182</v>
      </c>
      <c r="R22" s="14">
        <f t="shared" si="0"/>
        <v>0.48958333333333331</v>
      </c>
      <c r="S22" s="14">
        <f t="shared" si="0"/>
        <v>0.25365853658536586</v>
      </c>
      <c r="T22" s="14">
        <f t="shared" si="0"/>
        <v>-1</v>
      </c>
    </row>
    <row r="23" spans="2:20" ht="20.149999999999999" customHeight="1" thickBot="1" x14ac:dyDescent="0.35">
      <c r="B23" s="6" t="s">
        <v>9</v>
      </c>
      <c r="C23" s="11">
        <v>204</v>
      </c>
      <c r="D23" s="11">
        <v>117</v>
      </c>
      <c r="E23" s="11">
        <v>11</v>
      </c>
      <c r="F23" s="11">
        <v>76</v>
      </c>
      <c r="G23" s="11">
        <v>186</v>
      </c>
      <c r="H23" s="11">
        <v>18</v>
      </c>
      <c r="I23" s="11">
        <v>204</v>
      </c>
      <c r="J23" s="11">
        <v>85</v>
      </c>
      <c r="K23" s="11">
        <v>14</v>
      </c>
      <c r="L23" s="11">
        <v>105</v>
      </c>
      <c r="M23" s="11">
        <v>204</v>
      </c>
      <c r="N23" s="11">
        <v>0</v>
      </c>
      <c r="O23" s="14">
        <f t="shared" si="0"/>
        <v>0</v>
      </c>
      <c r="P23" s="14">
        <f t="shared" si="0"/>
        <v>-0.27350427350427353</v>
      </c>
      <c r="Q23" s="14">
        <f t="shared" si="0"/>
        <v>0.27272727272727271</v>
      </c>
      <c r="R23" s="14">
        <f t="shared" si="0"/>
        <v>0.38157894736842107</v>
      </c>
      <c r="S23" s="14">
        <f t="shared" si="0"/>
        <v>9.6774193548387094E-2</v>
      </c>
      <c r="T23" s="14">
        <f t="shared" si="0"/>
        <v>-1</v>
      </c>
    </row>
    <row r="24" spans="2:20" ht="20.149999999999999" customHeight="1" thickBot="1" x14ac:dyDescent="0.35">
      <c r="B24" s="6" t="s">
        <v>10</v>
      </c>
      <c r="C24" s="11">
        <v>431</v>
      </c>
      <c r="D24" s="11">
        <v>242</v>
      </c>
      <c r="E24" s="11">
        <v>22</v>
      </c>
      <c r="F24" s="11">
        <v>167</v>
      </c>
      <c r="G24" s="11">
        <v>428</v>
      </c>
      <c r="H24" s="11">
        <v>3</v>
      </c>
      <c r="I24" s="11">
        <v>402</v>
      </c>
      <c r="J24" s="11">
        <v>243</v>
      </c>
      <c r="K24" s="11">
        <v>15</v>
      </c>
      <c r="L24" s="11">
        <v>144</v>
      </c>
      <c r="M24" s="11">
        <v>402</v>
      </c>
      <c r="N24" s="11">
        <v>0</v>
      </c>
      <c r="O24" s="14">
        <f t="shared" si="0"/>
        <v>-6.7285382830626447E-2</v>
      </c>
      <c r="P24" s="14">
        <f t="shared" si="0"/>
        <v>4.1322314049586778E-3</v>
      </c>
      <c r="Q24" s="14">
        <f t="shared" si="0"/>
        <v>-0.31818181818181818</v>
      </c>
      <c r="R24" s="14">
        <f t="shared" si="0"/>
        <v>-0.1377245508982036</v>
      </c>
      <c r="S24" s="14">
        <f t="shared" si="0"/>
        <v>-6.0747663551401869E-2</v>
      </c>
      <c r="T24" s="14">
        <f t="shared" si="0"/>
        <v>-1</v>
      </c>
    </row>
    <row r="25" spans="2:20" ht="20.149999999999999" customHeight="1" thickBot="1" x14ac:dyDescent="0.35">
      <c r="B25" s="6" t="s">
        <v>11</v>
      </c>
      <c r="C25" s="11">
        <v>531</v>
      </c>
      <c r="D25" s="11">
        <v>175</v>
      </c>
      <c r="E25" s="11">
        <v>76</v>
      </c>
      <c r="F25" s="11">
        <v>280</v>
      </c>
      <c r="G25" s="11">
        <v>531</v>
      </c>
      <c r="H25" s="11">
        <v>0</v>
      </c>
      <c r="I25" s="11">
        <v>563</v>
      </c>
      <c r="J25" s="11">
        <v>195</v>
      </c>
      <c r="K25" s="11">
        <v>95</v>
      </c>
      <c r="L25" s="11">
        <v>273</v>
      </c>
      <c r="M25" s="11">
        <v>563</v>
      </c>
      <c r="N25" s="11">
        <v>0</v>
      </c>
      <c r="O25" s="14">
        <f t="shared" si="0"/>
        <v>6.0263653483992465E-2</v>
      </c>
      <c r="P25" s="14">
        <f t="shared" si="0"/>
        <v>0.11428571428571428</v>
      </c>
      <c r="Q25" s="14">
        <f t="shared" si="0"/>
        <v>0.25</v>
      </c>
      <c r="R25" s="14">
        <f t="shared" si="0"/>
        <v>-2.5000000000000001E-2</v>
      </c>
      <c r="S25" s="14">
        <f t="shared" si="0"/>
        <v>6.0263653483992465E-2</v>
      </c>
      <c r="T25" s="14" t="str">
        <f t="shared" si="0"/>
        <v>-</v>
      </c>
    </row>
    <row r="26" spans="2:20" ht="20.149999999999999" customHeight="1" thickBot="1" x14ac:dyDescent="0.35">
      <c r="B26" s="6" t="s">
        <v>12</v>
      </c>
      <c r="C26" s="11">
        <v>116</v>
      </c>
      <c r="D26" s="11">
        <v>61</v>
      </c>
      <c r="E26" s="11">
        <v>7</v>
      </c>
      <c r="F26" s="11">
        <v>48</v>
      </c>
      <c r="G26" s="11">
        <v>113</v>
      </c>
      <c r="H26" s="11">
        <v>3</v>
      </c>
      <c r="I26" s="11">
        <v>106</v>
      </c>
      <c r="J26" s="11">
        <v>53</v>
      </c>
      <c r="K26" s="11">
        <v>6</v>
      </c>
      <c r="L26" s="11">
        <v>47</v>
      </c>
      <c r="M26" s="11">
        <v>104</v>
      </c>
      <c r="N26" s="11">
        <v>2</v>
      </c>
      <c r="O26" s="14">
        <f t="shared" si="0"/>
        <v>-8.6206896551724144E-2</v>
      </c>
      <c r="P26" s="14">
        <f t="shared" si="0"/>
        <v>-0.13114754098360656</v>
      </c>
      <c r="Q26" s="14">
        <f t="shared" si="0"/>
        <v>-0.14285714285714285</v>
      </c>
      <c r="R26" s="14">
        <f t="shared" si="0"/>
        <v>-2.0833333333333332E-2</v>
      </c>
      <c r="S26" s="14">
        <f t="shared" si="0"/>
        <v>-7.9646017699115043E-2</v>
      </c>
      <c r="T26" s="14">
        <f t="shared" si="0"/>
        <v>-0.33333333333333331</v>
      </c>
    </row>
    <row r="27" spans="2:20" ht="20.149999999999999" customHeight="1" thickBot="1" x14ac:dyDescent="0.35">
      <c r="B27" s="6" t="s">
        <v>13</v>
      </c>
      <c r="C27" s="11">
        <v>247</v>
      </c>
      <c r="D27" s="11">
        <v>122</v>
      </c>
      <c r="E27" s="11">
        <v>31</v>
      </c>
      <c r="F27" s="11">
        <v>94</v>
      </c>
      <c r="G27" s="11">
        <v>246</v>
      </c>
      <c r="H27" s="11">
        <v>1</v>
      </c>
      <c r="I27" s="11">
        <v>216</v>
      </c>
      <c r="J27" s="11">
        <v>102</v>
      </c>
      <c r="K27" s="11">
        <v>18</v>
      </c>
      <c r="L27" s="11">
        <v>96</v>
      </c>
      <c r="M27" s="11">
        <v>216</v>
      </c>
      <c r="N27" s="11">
        <v>0</v>
      </c>
      <c r="O27" s="14">
        <f t="shared" si="0"/>
        <v>-0.12550607287449392</v>
      </c>
      <c r="P27" s="14">
        <f t="shared" si="0"/>
        <v>-0.16393442622950818</v>
      </c>
      <c r="Q27" s="14">
        <f t="shared" si="0"/>
        <v>-0.41935483870967744</v>
      </c>
      <c r="R27" s="14">
        <f t="shared" si="0"/>
        <v>2.1276595744680851E-2</v>
      </c>
      <c r="S27" s="14">
        <f t="shared" si="0"/>
        <v>-0.12195121951219512</v>
      </c>
      <c r="T27" s="14">
        <f t="shared" si="0"/>
        <v>-1</v>
      </c>
    </row>
    <row r="28" spans="2:20" ht="20.149999999999999" customHeight="1" thickBot="1" x14ac:dyDescent="0.35">
      <c r="B28" s="6" t="s">
        <v>14</v>
      </c>
      <c r="C28" s="11">
        <v>333</v>
      </c>
      <c r="D28" s="11">
        <v>174</v>
      </c>
      <c r="E28" s="11">
        <v>12</v>
      </c>
      <c r="F28" s="11">
        <v>147</v>
      </c>
      <c r="G28" s="11">
        <v>328</v>
      </c>
      <c r="H28" s="11">
        <v>5</v>
      </c>
      <c r="I28" s="11">
        <v>355</v>
      </c>
      <c r="J28" s="11">
        <v>153</v>
      </c>
      <c r="K28" s="11">
        <v>19</v>
      </c>
      <c r="L28" s="11">
        <v>183</v>
      </c>
      <c r="M28" s="11">
        <v>355</v>
      </c>
      <c r="N28" s="11">
        <v>0</v>
      </c>
      <c r="O28" s="14">
        <f t="shared" si="0"/>
        <v>6.6066066066066062E-2</v>
      </c>
      <c r="P28" s="14">
        <f t="shared" si="0"/>
        <v>-0.1206896551724138</v>
      </c>
      <c r="Q28" s="14">
        <f t="shared" si="0"/>
        <v>0.58333333333333337</v>
      </c>
      <c r="R28" s="14">
        <f t="shared" si="0"/>
        <v>0.24489795918367346</v>
      </c>
      <c r="S28" s="14">
        <f t="shared" si="0"/>
        <v>8.2317073170731711E-2</v>
      </c>
      <c r="T28" s="14">
        <f t="shared" si="0"/>
        <v>-1</v>
      </c>
    </row>
    <row r="29" spans="2:20" ht="20.149999999999999" customHeight="1" thickBot="1" x14ac:dyDescent="0.35">
      <c r="B29" s="6" t="s">
        <v>15</v>
      </c>
      <c r="C29" s="11">
        <v>267</v>
      </c>
      <c r="D29" s="11">
        <v>120</v>
      </c>
      <c r="E29" s="11">
        <v>53</v>
      </c>
      <c r="F29" s="11">
        <v>94</v>
      </c>
      <c r="G29" s="11">
        <v>263</v>
      </c>
      <c r="H29" s="11">
        <v>4</v>
      </c>
      <c r="I29" s="11">
        <v>319</v>
      </c>
      <c r="J29" s="11">
        <v>170</v>
      </c>
      <c r="K29" s="11">
        <v>16</v>
      </c>
      <c r="L29" s="11">
        <v>133</v>
      </c>
      <c r="M29" s="11">
        <v>319</v>
      </c>
      <c r="N29" s="11">
        <v>0</v>
      </c>
      <c r="O29" s="14">
        <f t="shared" si="0"/>
        <v>0.19475655430711611</v>
      </c>
      <c r="P29" s="14">
        <f t="shared" si="0"/>
        <v>0.41666666666666669</v>
      </c>
      <c r="Q29" s="14">
        <f t="shared" si="0"/>
        <v>-0.69811320754716977</v>
      </c>
      <c r="R29" s="14">
        <f t="shared" si="0"/>
        <v>0.41489361702127658</v>
      </c>
      <c r="S29" s="14">
        <f t="shared" si="0"/>
        <v>0.21292775665399238</v>
      </c>
      <c r="T29" s="14">
        <f t="shared" si="0"/>
        <v>-1</v>
      </c>
    </row>
    <row r="30" spans="2:20" ht="20.149999999999999" customHeight="1" thickBot="1" x14ac:dyDescent="0.35">
      <c r="B30" s="6" t="s">
        <v>16</v>
      </c>
      <c r="C30" s="11">
        <v>87</v>
      </c>
      <c r="D30" s="11">
        <v>30</v>
      </c>
      <c r="E30" s="11">
        <v>19</v>
      </c>
      <c r="F30" s="11">
        <v>38</v>
      </c>
      <c r="G30" s="11">
        <v>87</v>
      </c>
      <c r="H30" s="11">
        <v>0</v>
      </c>
      <c r="I30" s="11">
        <v>97</v>
      </c>
      <c r="J30" s="11">
        <v>25</v>
      </c>
      <c r="K30" s="11">
        <v>7</v>
      </c>
      <c r="L30" s="11">
        <v>65</v>
      </c>
      <c r="M30" s="11">
        <v>97</v>
      </c>
      <c r="N30" s="11">
        <v>0</v>
      </c>
      <c r="O30" s="14">
        <f t="shared" si="0"/>
        <v>0.11494252873563218</v>
      </c>
      <c r="P30" s="14">
        <f t="shared" si="0"/>
        <v>-0.16666666666666666</v>
      </c>
      <c r="Q30" s="14">
        <f t="shared" si="0"/>
        <v>-0.63157894736842102</v>
      </c>
      <c r="R30" s="14">
        <f t="shared" si="0"/>
        <v>0.71052631578947367</v>
      </c>
      <c r="S30" s="14">
        <f t="shared" si="0"/>
        <v>0.11494252873563218</v>
      </c>
      <c r="T30" s="14" t="str">
        <f t="shared" si="0"/>
        <v>-</v>
      </c>
    </row>
    <row r="31" spans="2:20" ht="20.149999999999999" customHeight="1" thickBot="1" x14ac:dyDescent="0.35">
      <c r="B31" s="7" t="s">
        <v>17</v>
      </c>
      <c r="C31" s="11">
        <v>250</v>
      </c>
      <c r="D31" s="11">
        <v>114</v>
      </c>
      <c r="E31" s="11">
        <v>21</v>
      </c>
      <c r="F31" s="11">
        <v>115</v>
      </c>
      <c r="G31" s="11">
        <v>250</v>
      </c>
      <c r="H31" s="11">
        <v>0</v>
      </c>
      <c r="I31" s="11">
        <v>233</v>
      </c>
      <c r="J31" s="11">
        <v>114</v>
      </c>
      <c r="K31" s="11">
        <v>11</v>
      </c>
      <c r="L31" s="11">
        <v>108</v>
      </c>
      <c r="M31" s="11">
        <v>233</v>
      </c>
      <c r="N31" s="11">
        <v>0</v>
      </c>
      <c r="O31" s="14">
        <f t="shared" si="0"/>
        <v>-6.8000000000000005E-2</v>
      </c>
      <c r="P31" s="14">
        <f t="shared" si="0"/>
        <v>0</v>
      </c>
      <c r="Q31" s="14">
        <f t="shared" si="0"/>
        <v>-0.47619047619047616</v>
      </c>
      <c r="R31" s="14">
        <f t="shared" si="0"/>
        <v>-6.0869565217391307E-2</v>
      </c>
      <c r="S31" s="14">
        <f t="shared" si="0"/>
        <v>-6.8000000000000005E-2</v>
      </c>
      <c r="T31" s="14" t="str">
        <f t="shared" si="0"/>
        <v>-</v>
      </c>
    </row>
    <row r="32" spans="2:20" ht="20.149999999999999" customHeight="1" thickBot="1" x14ac:dyDescent="0.35">
      <c r="B32" s="8" t="s">
        <v>18</v>
      </c>
      <c r="C32" s="11">
        <v>46</v>
      </c>
      <c r="D32" s="11">
        <v>23</v>
      </c>
      <c r="E32" s="11">
        <v>1</v>
      </c>
      <c r="F32" s="11">
        <v>22</v>
      </c>
      <c r="G32" s="11">
        <v>46</v>
      </c>
      <c r="H32" s="11">
        <v>0</v>
      </c>
      <c r="I32" s="11">
        <v>34</v>
      </c>
      <c r="J32" s="11">
        <v>14</v>
      </c>
      <c r="K32" s="11">
        <v>4</v>
      </c>
      <c r="L32" s="11">
        <v>16</v>
      </c>
      <c r="M32" s="11">
        <v>34</v>
      </c>
      <c r="N32" s="11">
        <v>0</v>
      </c>
      <c r="O32" s="14">
        <f t="shared" ref="O32:T33" si="1">IF(C32=0,"-",(I32-C32)/C32)</f>
        <v>-0.2608695652173913</v>
      </c>
      <c r="P32" s="14">
        <f t="shared" si="1"/>
        <v>-0.39130434782608697</v>
      </c>
      <c r="Q32" s="14">
        <f t="shared" si="1"/>
        <v>3</v>
      </c>
      <c r="R32" s="14">
        <f t="shared" si="1"/>
        <v>-0.27272727272727271</v>
      </c>
      <c r="S32" s="14">
        <f t="shared" si="1"/>
        <v>-0.2608695652173913</v>
      </c>
      <c r="T32" s="14" t="str">
        <f t="shared" si="1"/>
        <v>-</v>
      </c>
    </row>
    <row r="33" spans="2:20" ht="20.149999999999999" customHeight="1" thickBot="1" x14ac:dyDescent="0.35">
      <c r="B33" s="9" t="s">
        <v>19</v>
      </c>
      <c r="C33" s="12">
        <f>SUM(C16:C32)</f>
        <v>4618</v>
      </c>
      <c r="D33" s="12">
        <f t="shared" ref="D33:N33" si="2">SUM(D16:D32)</f>
        <v>1966</v>
      </c>
      <c r="E33" s="12">
        <f t="shared" si="2"/>
        <v>551</v>
      </c>
      <c r="F33" s="12">
        <f t="shared" si="2"/>
        <v>2101</v>
      </c>
      <c r="G33" s="12">
        <f t="shared" si="2"/>
        <v>4565</v>
      </c>
      <c r="H33" s="12">
        <f t="shared" si="2"/>
        <v>52</v>
      </c>
      <c r="I33" s="12">
        <f t="shared" si="2"/>
        <v>4736</v>
      </c>
      <c r="J33" s="12">
        <f t="shared" si="2"/>
        <v>1894</v>
      </c>
      <c r="K33" s="12">
        <f t="shared" si="2"/>
        <v>510</v>
      </c>
      <c r="L33" s="12">
        <f t="shared" si="2"/>
        <v>2332</v>
      </c>
      <c r="M33" s="12">
        <f t="shared" si="2"/>
        <v>4733</v>
      </c>
      <c r="N33" s="12">
        <f t="shared" si="2"/>
        <v>3</v>
      </c>
      <c r="O33" s="15">
        <f t="shared" si="1"/>
        <v>2.5552187093980078E-2</v>
      </c>
      <c r="P33" s="15">
        <f t="shared" si="1"/>
        <v>-3.6622583926754833E-2</v>
      </c>
      <c r="Q33" s="15">
        <f t="shared" si="1"/>
        <v>-7.441016333938294E-2</v>
      </c>
      <c r="R33" s="15">
        <f t="shared" si="1"/>
        <v>0.1099476439790576</v>
      </c>
      <c r="S33" s="15">
        <f t="shared" si="1"/>
        <v>3.6801752464403065E-2</v>
      </c>
      <c r="T33" s="15">
        <f t="shared" si="1"/>
        <v>-0.94230769230769229</v>
      </c>
    </row>
    <row r="34" spans="2:20" x14ac:dyDescent="0.3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</sheetData>
  <mergeCells count="18">
    <mergeCell ref="S14:S15"/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  <mergeCell ref="O14:O15"/>
    <mergeCell ref="N14:N15"/>
    <mergeCell ref="P14:Q14"/>
    <mergeCell ref="R14:R1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11" width="15.61328125" customWidth="1"/>
    <col min="19" max="19" width="11.84375" customWidth="1"/>
  </cols>
  <sheetData>
    <row r="14" spans="2:11" ht="44.25" customHeight="1" thickBot="1" x14ac:dyDescent="0.35">
      <c r="C14" s="32" t="s">
        <v>119</v>
      </c>
      <c r="D14" s="33"/>
      <c r="E14" s="33"/>
      <c r="F14" s="32" t="s">
        <v>120</v>
      </c>
      <c r="G14" s="33"/>
      <c r="H14" s="33"/>
      <c r="I14" s="32" t="s">
        <v>122</v>
      </c>
      <c r="J14" s="33"/>
      <c r="K14" s="33"/>
    </row>
    <row r="15" spans="2:11" ht="44.25" customHeight="1" thickBot="1" x14ac:dyDescent="0.35">
      <c r="C15" s="10" t="s">
        <v>83</v>
      </c>
      <c r="D15" s="10" t="s">
        <v>84</v>
      </c>
      <c r="E15" s="10" t="s">
        <v>42</v>
      </c>
      <c r="F15" s="10" t="s">
        <v>83</v>
      </c>
      <c r="G15" s="10" t="s">
        <v>84</v>
      </c>
      <c r="H15" s="10" t="s">
        <v>42</v>
      </c>
      <c r="I15" s="10" t="s">
        <v>83</v>
      </c>
      <c r="J15" s="10" t="s">
        <v>84</v>
      </c>
      <c r="K15" s="10" t="s">
        <v>42</v>
      </c>
    </row>
    <row r="16" spans="2:11" ht="20.149999999999999" customHeight="1" thickBot="1" x14ac:dyDescent="0.35">
      <c r="B16" s="5" t="s">
        <v>2</v>
      </c>
      <c r="C16" s="11">
        <v>254</v>
      </c>
      <c r="D16" s="11">
        <v>219</v>
      </c>
      <c r="E16" s="11">
        <v>35</v>
      </c>
      <c r="F16" s="11">
        <v>219</v>
      </c>
      <c r="G16" s="11">
        <v>189</v>
      </c>
      <c r="H16" s="11">
        <v>30</v>
      </c>
      <c r="I16" s="14">
        <f>IF(C16=0,"-",(F16-C16)/C16)</f>
        <v>-0.13779527559055119</v>
      </c>
      <c r="J16" s="14">
        <f>IF(D16=0,"-",(G16-D16)/D16)</f>
        <v>-0.13698630136986301</v>
      </c>
      <c r="K16" s="14">
        <f>IF(E16=0,"-",(H16-E16)/E16)</f>
        <v>-0.14285714285714285</v>
      </c>
    </row>
    <row r="17" spans="2:11" ht="20.149999999999999" customHeight="1" thickBot="1" x14ac:dyDescent="0.35">
      <c r="B17" s="6" t="s">
        <v>3</v>
      </c>
      <c r="C17" s="11">
        <v>90</v>
      </c>
      <c r="D17" s="11">
        <v>59</v>
      </c>
      <c r="E17" s="11">
        <v>31</v>
      </c>
      <c r="F17" s="11">
        <v>106</v>
      </c>
      <c r="G17" s="11">
        <v>85</v>
      </c>
      <c r="H17" s="11">
        <v>21</v>
      </c>
      <c r="I17" s="14">
        <f t="shared" ref="I17:K33" si="0">IF(C17=0,"-",(F17-C17)/C17)</f>
        <v>0.17777777777777778</v>
      </c>
      <c r="J17" s="14">
        <f t="shared" si="0"/>
        <v>0.44067796610169491</v>
      </c>
      <c r="K17" s="14">
        <f t="shared" si="0"/>
        <v>-0.32258064516129031</v>
      </c>
    </row>
    <row r="18" spans="2:11" ht="20.149999999999999" customHeight="1" thickBot="1" x14ac:dyDescent="0.35">
      <c r="B18" s="6" t="s">
        <v>4</v>
      </c>
      <c r="C18" s="11">
        <v>41</v>
      </c>
      <c r="D18" s="11">
        <v>29</v>
      </c>
      <c r="E18" s="11">
        <v>12</v>
      </c>
      <c r="F18" s="11">
        <v>54</v>
      </c>
      <c r="G18" s="11">
        <v>49</v>
      </c>
      <c r="H18" s="11">
        <v>5</v>
      </c>
      <c r="I18" s="14">
        <f t="shared" si="0"/>
        <v>0.31707317073170732</v>
      </c>
      <c r="J18" s="14">
        <f t="shared" si="0"/>
        <v>0.68965517241379315</v>
      </c>
      <c r="K18" s="14">
        <f t="shared" si="0"/>
        <v>-0.58333333333333337</v>
      </c>
    </row>
    <row r="19" spans="2:11" ht="20.149999999999999" customHeight="1" thickBot="1" x14ac:dyDescent="0.35">
      <c r="B19" s="6" t="s">
        <v>5</v>
      </c>
      <c r="C19" s="11">
        <v>138</v>
      </c>
      <c r="D19" s="11">
        <v>116</v>
      </c>
      <c r="E19" s="11">
        <v>22</v>
      </c>
      <c r="F19" s="11">
        <v>133</v>
      </c>
      <c r="G19" s="11">
        <v>108</v>
      </c>
      <c r="H19" s="11">
        <v>25</v>
      </c>
      <c r="I19" s="14">
        <f t="shared" si="0"/>
        <v>-3.6231884057971016E-2</v>
      </c>
      <c r="J19" s="14">
        <f t="shared" si="0"/>
        <v>-6.8965517241379309E-2</v>
      </c>
      <c r="K19" s="14">
        <f t="shared" si="0"/>
        <v>0.13636363636363635</v>
      </c>
    </row>
    <row r="20" spans="2:11" ht="20.149999999999999" customHeight="1" thickBot="1" x14ac:dyDescent="0.35">
      <c r="B20" s="6" t="s">
        <v>6</v>
      </c>
      <c r="C20" s="11">
        <v>154</v>
      </c>
      <c r="D20" s="11">
        <v>124</v>
      </c>
      <c r="E20" s="11">
        <v>30</v>
      </c>
      <c r="F20" s="11">
        <v>113</v>
      </c>
      <c r="G20" s="11">
        <v>94</v>
      </c>
      <c r="H20" s="11">
        <v>19</v>
      </c>
      <c r="I20" s="14">
        <f t="shared" si="0"/>
        <v>-0.26623376623376621</v>
      </c>
      <c r="J20" s="14">
        <f t="shared" si="0"/>
        <v>-0.24193548387096775</v>
      </c>
      <c r="K20" s="14">
        <f t="shared" si="0"/>
        <v>-0.36666666666666664</v>
      </c>
    </row>
    <row r="21" spans="2:11" ht="20.149999999999999" customHeight="1" thickBot="1" x14ac:dyDescent="0.35">
      <c r="B21" s="6" t="s">
        <v>7</v>
      </c>
      <c r="C21" s="11">
        <v>23</v>
      </c>
      <c r="D21" s="11">
        <v>19</v>
      </c>
      <c r="E21" s="11">
        <v>4</v>
      </c>
      <c r="F21" s="11">
        <v>27</v>
      </c>
      <c r="G21" s="11">
        <v>22</v>
      </c>
      <c r="H21" s="11">
        <v>5</v>
      </c>
      <c r="I21" s="14">
        <f t="shared" si="0"/>
        <v>0.17391304347826086</v>
      </c>
      <c r="J21" s="14">
        <f t="shared" si="0"/>
        <v>0.15789473684210525</v>
      </c>
      <c r="K21" s="14">
        <f t="shared" si="0"/>
        <v>0.25</v>
      </c>
    </row>
    <row r="22" spans="2:11" ht="20.149999999999999" customHeight="1" thickBot="1" x14ac:dyDescent="0.35">
      <c r="B22" s="6" t="s">
        <v>8</v>
      </c>
      <c r="C22" s="11">
        <v>88</v>
      </c>
      <c r="D22" s="11">
        <v>68</v>
      </c>
      <c r="E22" s="11">
        <v>20</v>
      </c>
      <c r="F22" s="11">
        <v>88</v>
      </c>
      <c r="G22" s="11">
        <v>61</v>
      </c>
      <c r="H22" s="11">
        <v>27</v>
      </c>
      <c r="I22" s="14">
        <f t="shared" si="0"/>
        <v>0</v>
      </c>
      <c r="J22" s="14">
        <f t="shared" si="0"/>
        <v>-0.10294117647058823</v>
      </c>
      <c r="K22" s="14">
        <f t="shared" si="0"/>
        <v>0.35</v>
      </c>
    </row>
    <row r="23" spans="2:11" ht="20.149999999999999" customHeight="1" thickBot="1" x14ac:dyDescent="0.35">
      <c r="B23" s="6" t="s">
        <v>9</v>
      </c>
      <c r="C23" s="11">
        <v>117</v>
      </c>
      <c r="D23" s="11">
        <v>84</v>
      </c>
      <c r="E23" s="11">
        <v>33</v>
      </c>
      <c r="F23" s="11">
        <v>85</v>
      </c>
      <c r="G23" s="11">
        <v>60</v>
      </c>
      <c r="H23" s="11">
        <v>25</v>
      </c>
      <c r="I23" s="14">
        <f t="shared" si="0"/>
        <v>-0.27350427350427353</v>
      </c>
      <c r="J23" s="14">
        <f t="shared" si="0"/>
        <v>-0.2857142857142857</v>
      </c>
      <c r="K23" s="14">
        <f t="shared" si="0"/>
        <v>-0.24242424242424243</v>
      </c>
    </row>
    <row r="24" spans="2:11" ht="20.149999999999999" customHeight="1" thickBot="1" x14ac:dyDescent="0.35">
      <c r="B24" s="6" t="s">
        <v>10</v>
      </c>
      <c r="C24" s="11">
        <v>242</v>
      </c>
      <c r="D24" s="11">
        <v>139</v>
      </c>
      <c r="E24" s="11">
        <v>103</v>
      </c>
      <c r="F24" s="11">
        <v>243</v>
      </c>
      <c r="G24" s="11">
        <v>143</v>
      </c>
      <c r="H24" s="11">
        <v>100</v>
      </c>
      <c r="I24" s="14">
        <f t="shared" si="0"/>
        <v>4.1322314049586778E-3</v>
      </c>
      <c r="J24" s="14">
        <f t="shared" si="0"/>
        <v>2.8776978417266189E-2</v>
      </c>
      <c r="K24" s="14">
        <f t="shared" si="0"/>
        <v>-2.9126213592233011E-2</v>
      </c>
    </row>
    <row r="25" spans="2:11" ht="20.149999999999999" customHeight="1" thickBot="1" x14ac:dyDescent="0.35">
      <c r="B25" s="6" t="s">
        <v>11</v>
      </c>
      <c r="C25" s="11">
        <v>175</v>
      </c>
      <c r="D25" s="11">
        <v>145</v>
      </c>
      <c r="E25" s="11">
        <v>30</v>
      </c>
      <c r="F25" s="11">
        <v>195</v>
      </c>
      <c r="G25" s="11">
        <v>158</v>
      </c>
      <c r="H25" s="11">
        <v>37</v>
      </c>
      <c r="I25" s="14">
        <f t="shared" si="0"/>
        <v>0.11428571428571428</v>
      </c>
      <c r="J25" s="14">
        <f t="shared" si="0"/>
        <v>8.9655172413793102E-2</v>
      </c>
      <c r="K25" s="14">
        <f t="shared" si="0"/>
        <v>0.23333333333333334</v>
      </c>
    </row>
    <row r="26" spans="2:11" ht="20.149999999999999" customHeight="1" thickBot="1" x14ac:dyDescent="0.35">
      <c r="B26" s="6" t="s">
        <v>12</v>
      </c>
      <c r="C26" s="11">
        <v>61</v>
      </c>
      <c r="D26" s="11">
        <v>48</v>
      </c>
      <c r="E26" s="11">
        <v>13</v>
      </c>
      <c r="F26" s="11">
        <v>53</v>
      </c>
      <c r="G26" s="11">
        <v>50</v>
      </c>
      <c r="H26" s="11">
        <v>3</v>
      </c>
      <c r="I26" s="14">
        <f t="shared" si="0"/>
        <v>-0.13114754098360656</v>
      </c>
      <c r="J26" s="14">
        <f t="shared" si="0"/>
        <v>4.1666666666666664E-2</v>
      </c>
      <c r="K26" s="14">
        <f t="shared" si="0"/>
        <v>-0.76923076923076927</v>
      </c>
    </row>
    <row r="27" spans="2:11" ht="20.149999999999999" customHeight="1" thickBot="1" x14ac:dyDescent="0.35">
      <c r="B27" s="6" t="s">
        <v>13</v>
      </c>
      <c r="C27" s="11">
        <v>122</v>
      </c>
      <c r="D27" s="11">
        <v>74</v>
      </c>
      <c r="E27" s="11">
        <v>48</v>
      </c>
      <c r="F27" s="11">
        <v>102</v>
      </c>
      <c r="G27" s="11">
        <v>59</v>
      </c>
      <c r="H27" s="11">
        <v>43</v>
      </c>
      <c r="I27" s="14">
        <f t="shared" si="0"/>
        <v>-0.16393442622950818</v>
      </c>
      <c r="J27" s="14">
        <f t="shared" si="0"/>
        <v>-0.20270270270270271</v>
      </c>
      <c r="K27" s="14">
        <f t="shared" si="0"/>
        <v>-0.10416666666666667</v>
      </c>
    </row>
    <row r="28" spans="2:11" ht="20.149999999999999" customHeight="1" thickBot="1" x14ac:dyDescent="0.35">
      <c r="B28" s="6" t="s">
        <v>14</v>
      </c>
      <c r="C28" s="11">
        <v>174</v>
      </c>
      <c r="D28" s="11">
        <v>122</v>
      </c>
      <c r="E28" s="11">
        <v>52</v>
      </c>
      <c r="F28" s="11">
        <v>153</v>
      </c>
      <c r="G28" s="11">
        <v>102</v>
      </c>
      <c r="H28" s="11">
        <v>51</v>
      </c>
      <c r="I28" s="14">
        <f t="shared" si="0"/>
        <v>-0.1206896551724138</v>
      </c>
      <c r="J28" s="14">
        <f t="shared" si="0"/>
        <v>-0.16393442622950818</v>
      </c>
      <c r="K28" s="14">
        <f t="shared" si="0"/>
        <v>-1.9230769230769232E-2</v>
      </c>
    </row>
    <row r="29" spans="2:11" ht="20.149999999999999" customHeight="1" thickBot="1" x14ac:dyDescent="0.35">
      <c r="B29" s="6" t="s">
        <v>15</v>
      </c>
      <c r="C29" s="11">
        <v>120</v>
      </c>
      <c r="D29" s="11">
        <v>111</v>
      </c>
      <c r="E29" s="11">
        <v>9</v>
      </c>
      <c r="F29" s="11">
        <v>170</v>
      </c>
      <c r="G29" s="11">
        <v>153</v>
      </c>
      <c r="H29" s="11">
        <v>17</v>
      </c>
      <c r="I29" s="14">
        <f t="shared" si="0"/>
        <v>0.41666666666666669</v>
      </c>
      <c r="J29" s="14">
        <f t="shared" si="0"/>
        <v>0.3783783783783784</v>
      </c>
      <c r="K29" s="14">
        <f t="shared" si="0"/>
        <v>0.88888888888888884</v>
      </c>
    </row>
    <row r="30" spans="2:11" ht="20.149999999999999" customHeight="1" thickBot="1" x14ac:dyDescent="0.35">
      <c r="B30" s="6" t="s">
        <v>16</v>
      </c>
      <c r="C30" s="11">
        <v>30</v>
      </c>
      <c r="D30" s="11">
        <v>29</v>
      </c>
      <c r="E30" s="11">
        <v>1</v>
      </c>
      <c r="F30" s="11">
        <v>25</v>
      </c>
      <c r="G30" s="11">
        <v>20</v>
      </c>
      <c r="H30" s="11">
        <v>5</v>
      </c>
      <c r="I30" s="14">
        <f t="shared" si="0"/>
        <v>-0.16666666666666666</v>
      </c>
      <c r="J30" s="14">
        <f t="shared" si="0"/>
        <v>-0.31034482758620691</v>
      </c>
      <c r="K30" s="14">
        <f t="shared" si="0"/>
        <v>4</v>
      </c>
    </row>
    <row r="31" spans="2:11" ht="20.149999999999999" customHeight="1" thickBot="1" x14ac:dyDescent="0.35">
      <c r="B31" s="7" t="s">
        <v>17</v>
      </c>
      <c r="C31" s="11">
        <v>114</v>
      </c>
      <c r="D31" s="11">
        <v>60</v>
      </c>
      <c r="E31" s="11">
        <v>54</v>
      </c>
      <c r="F31" s="11">
        <v>114</v>
      </c>
      <c r="G31" s="11">
        <v>53</v>
      </c>
      <c r="H31" s="11">
        <v>61</v>
      </c>
      <c r="I31" s="14">
        <f t="shared" si="0"/>
        <v>0</v>
      </c>
      <c r="J31" s="14">
        <f t="shared" si="0"/>
        <v>-0.11666666666666667</v>
      </c>
      <c r="K31" s="14">
        <f t="shared" si="0"/>
        <v>0.12962962962962962</v>
      </c>
    </row>
    <row r="32" spans="2:11" ht="20.149999999999999" customHeight="1" thickBot="1" x14ac:dyDescent="0.35">
      <c r="B32" s="8" t="s">
        <v>18</v>
      </c>
      <c r="C32" s="11">
        <v>23</v>
      </c>
      <c r="D32" s="11">
        <v>16</v>
      </c>
      <c r="E32" s="11">
        <v>7</v>
      </c>
      <c r="F32" s="11">
        <v>14</v>
      </c>
      <c r="G32" s="11">
        <v>12</v>
      </c>
      <c r="H32" s="11">
        <v>2</v>
      </c>
      <c r="I32" s="14">
        <f t="shared" si="0"/>
        <v>-0.39130434782608697</v>
      </c>
      <c r="J32" s="14">
        <f t="shared" si="0"/>
        <v>-0.25</v>
      </c>
      <c r="K32" s="14">
        <f t="shared" si="0"/>
        <v>-0.7142857142857143</v>
      </c>
    </row>
    <row r="33" spans="2:11" ht="20.149999999999999" customHeight="1" thickBot="1" x14ac:dyDescent="0.35">
      <c r="B33" s="9" t="s">
        <v>19</v>
      </c>
      <c r="C33" s="12">
        <f>SUM(C16:C32)</f>
        <v>1966</v>
      </c>
      <c r="D33" s="12">
        <f t="shared" ref="D33:H33" si="1">SUM(D16:D32)</f>
        <v>1462</v>
      </c>
      <c r="E33" s="12">
        <f t="shared" si="1"/>
        <v>504</v>
      </c>
      <c r="F33" s="12">
        <f t="shared" si="1"/>
        <v>1894</v>
      </c>
      <c r="G33" s="12">
        <f t="shared" si="1"/>
        <v>1418</v>
      </c>
      <c r="H33" s="12">
        <f t="shared" si="1"/>
        <v>476</v>
      </c>
      <c r="I33" s="15">
        <f t="shared" si="0"/>
        <v>-3.6622583926754833E-2</v>
      </c>
      <c r="J33" s="15">
        <f t="shared" si="0"/>
        <v>-3.0095759233926128E-2</v>
      </c>
      <c r="K33" s="15">
        <f t="shared" si="0"/>
        <v>-5.5555555555555552E-2</v>
      </c>
    </row>
    <row r="34" spans="2:11" x14ac:dyDescent="0.3">
      <c r="C34" s="20"/>
      <c r="D34" s="20"/>
      <c r="E34" s="20"/>
      <c r="F34" s="20"/>
      <c r="G34" s="20"/>
      <c r="H34" s="20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8.3828125" customWidth="1"/>
    <col min="4" max="5" width="12.4609375" bestFit="1" customWidth="1"/>
    <col min="6" max="6" width="10.15234375" bestFit="1" customWidth="1"/>
    <col min="7" max="7" width="12" bestFit="1" customWidth="1"/>
    <col min="8" max="8" width="8.3828125" customWidth="1"/>
    <col min="9" max="10" width="12.4609375" bestFit="1" customWidth="1"/>
    <col min="11" max="11" width="10.15234375" bestFit="1" customWidth="1"/>
    <col min="12" max="12" width="12" bestFit="1" customWidth="1"/>
    <col min="13" max="13" width="9.15234375" bestFit="1" customWidth="1"/>
    <col min="14" max="15" width="12.4609375" bestFit="1" customWidth="1"/>
    <col min="16" max="16" width="10.15234375" bestFit="1" customWidth="1"/>
    <col min="17" max="17" width="12" bestFit="1" customWidth="1"/>
  </cols>
  <sheetData>
    <row r="9" spans="2:17" ht="44.25" customHeight="1" thickBot="1" x14ac:dyDescent="0.35">
      <c r="C9" s="51" t="s">
        <v>119</v>
      </c>
      <c r="D9" s="51"/>
      <c r="E9" s="51"/>
      <c r="F9" s="51"/>
      <c r="G9" s="51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3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49999999999999" customHeight="1" thickBot="1" x14ac:dyDescent="0.35">
      <c r="B11" s="5" t="s">
        <v>2</v>
      </c>
      <c r="C11" s="23">
        <v>37</v>
      </c>
      <c r="D11" s="23">
        <v>22</v>
      </c>
      <c r="E11" s="23">
        <v>10</v>
      </c>
      <c r="F11" s="23">
        <v>4</v>
      </c>
      <c r="G11" s="23">
        <v>1</v>
      </c>
      <c r="H11" s="23">
        <v>26</v>
      </c>
      <c r="I11" s="23">
        <v>13</v>
      </c>
      <c r="J11" s="23">
        <v>7</v>
      </c>
      <c r="K11" s="23">
        <v>3</v>
      </c>
      <c r="L11" s="23">
        <v>3</v>
      </c>
      <c r="M11" s="14">
        <f>IF(C11=0,"-",IF(H11=0,"-",(H11-C11)/C11))</f>
        <v>-0.29729729729729731</v>
      </c>
      <c r="N11" s="14">
        <f t="shared" ref="N11:Q28" si="0">IF(D11=0,"-",IF(I11=0,"-",(I11-D11)/D11))</f>
        <v>-0.40909090909090912</v>
      </c>
      <c r="O11" s="14">
        <f t="shared" si="0"/>
        <v>-0.3</v>
      </c>
      <c r="P11" s="14">
        <f t="shared" si="0"/>
        <v>-0.25</v>
      </c>
      <c r="Q11" s="14">
        <f t="shared" si="0"/>
        <v>2</v>
      </c>
    </row>
    <row r="12" spans="2:17" ht="20.149999999999999" customHeight="1" thickBot="1" x14ac:dyDescent="0.35">
      <c r="B12" s="6" t="s">
        <v>3</v>
      </c>
      <c r="C12" s="23">
        <v>3</v>
      </c>
      <c r="D12" s="23">
        <v>2</v>
      </c>
      <c r="E12" s="23">
        <v>1</v>
      </c>
      <c r="F12" s="23">
        <v>0</v>
      </c>
      <c r="G12" s="23">
        <v>0</v>
      </c>
      <c r="H12" s="23">
        <v>5</v>
      </c>
      <c r="I12" s="23">
        <v>2</v>
      </c>
      <c r="J12" s="23">
        <v>3</v>
      </c>
      <c r="K12" s="23">
        <v>0</v>
      </c>
      <c r="L12" s="23">
        <v>0</v>
      </c>
      <c r="M12" s="14">
        <f t="shared" ref="M12:M28" si="1">IF(C12=0,"-",IF(H12=0,"-",(H12-C12)/C12))</f>
        <v>0.66666666666666663</v>
      </c>
      <c r="N12" s="14">
        <f t="shared" si="0"/>
        <v>0</v>
      </c>
      <c r="O12" s="14">
        <f t="shared" si="0"/>
        <v>2</v>
      </c>
      <c r="P12" s="14" t="str">
        <f t="shared" si="0"/>
        <v>-</v>
      </c>
      <c r="Q12" s="14" t="str">
        <f t="shared" si="0"/>
        <v>-</v>
      </c>
    </row>
    <row r="13" spans="2:17" ht="20.149999999999999" customHeight="1" thickBot="1" x14ac:dyDescent="0.35">
      <c r="B13" s="6" t="s">
        <v>4</v>
      </c>
      <c r="C13" s="23">
        <v>1</v>
      </c>
      <c r="D13" s="23">
        <v>1</v>
      </c>
      <c r="E13" s="23">
        <v>0</v>
      </c>
      <c r="F13" s="23">
        <v>0</v>
      </c>
      <c r="G13" s="23">
        <v>0</v>
      </c>
      <c r="H13" s="23">
        <v>1</v>
      </c>
      <c r="I13" s="23">
        <v>1</v>
      </c>
      <c r="J13" s="23">
        <v>0</v>
      </c>
      <c r="K13" s="23">
        <v>0</v>
      </c>
      <c r="L13" s="23">
        <v>0</v>
      </c>
      <c r="M13" s="14">
        <f t="shared" si="1"/>
        <v>0</v>
      </c>
      <c r="N13" s="14">
        <f t="shared" si="0"/>
        <v>0</v>
      </c>
      <c r="O13" s="14" t="str">
        <f t="shared" si="0"/>
        <v>-</v>
      </c>
      <c r="P13" s="14" t="str">
        <f t="shared" si="0"/>
        <v>-</v>
      </c>
      <c r="Q13" s="14" t="str">
        <f t="shared" si="0"/>
        <v>-</v>
      </c>
    </row>
    <row r="14" spans="2:17" ht="20.149999999999999" customHeight="1" thickBot="1" x14ac:dyDescent="0.35">
      <c r="B14" s="6" t="s">
        <v>5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49999999999999" customHeight="1" thickBot="1" x14ac:dyDescent="0.35">
      <c r="B15" s="6" t="s">
        <v>6</v>
      </c>
      <c r="C15" s="23">
        <v>5</v>
      </c>
      <c r="D15" s="23">
        <v>2</v>
      </c>
      <c r="E15" s="23">
        <v>2</v>
      </c>
      <c r="F15" s="23">
        <v>1</v>
      </c>
      <c r="G15" s="23">
        <v>0</v>
      </c>
      <c r="H15" s="23">
        <v>15</v>
      </c>
      <c r="I15" s="23">
        <v>4</v>
      </c>
      <c r="J15" s="23">
        <v>5</v>
      </c>
      <c r="K15" s="23">
        <v>3</v>
      </c>
      <c r="L15" s="23">
        <v>3</v>
      </c>
      <c r="M15" s="14">
        <f t="shared" si="1"/>
        <v>2</v>
      </c>
      <c r="N15" s="14">
        <f t="shared" si="0"/>
        <v>1</v>
      </c>
      <c r="O15" s="14">
        <f t="shared" si="0"/>
        <v>1.5</v>
      </c>
      <c r="P15" s="14">
        <f t="shared" si="0"/>
        <v>2</v>
      </c>
      <c r="Q15" s="14" t="str">
        <f t="shared" si="0"/>
        <v>-</v>
      </c>
    </row>
    <row r="16" spans="2:17" ht="20.149999999999999" customHeight="1" thickBot="1" x14ac:dyDescent="0.3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3</v>
      </c>
      <c r="I16" s="23">
        <v>3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49999999999999" customHeight="1" thickBot="1" x14ac:dyDescent="0.35">
      <c r="B17" s="6" t="s">
        <v>8</v>
      </c>
      <c r="C17" s="23">
        <v>2</v>
      </c>
      <c r="D17" s="23">
        <v>2</v>
      </c>
      <c r="E17" s="23">
        <v>0</v>
      </c>
      <c r="F17" s="23">
        <v>0</v>
      </c>
      <c r="G17" s="23">
        <v>0</v>
      </c>
      <c r="H17" s="23">
        <v>3</v>
      </c>
      <c r="I17" s="23">
        <v>2</v>
      </c>
      <c r="J17" s="23">
        <v>1</v>
      </c>
      <c r="K17" s="23">
        <v>0</v>
      </c>
      <c r="L17" s="23">
        <v>0</v>
      </c>
      <c r="M17" s="14">
        <f t="shared" si="1"/>
        <v>0.5</v>
      </c>
      <c r="N17" s="14">
        <f t="shared" si="0"/>
        <v>0</v>
      </c>
      <c r="O17" s="14" t="str">
        <f t="shared" si="0"/>
        <v>-</v>
      </c>
      <c r="P17" s="14" t="str">
        <f t="shared" si="0"/>
        <v>-</v>
      </c>
      <c r="Q17" s="14" t="str">
        <f t="shared" si="0"/>
        <v>-</v>
      </c>
    </row>
    <row r="18" spans="2:17" ht="20.149999999999999" customHeight="1" thickBot="1" x14ac:dyDescent="0.35">
      <c r="B18" s="6" t="s">
        <v>9</v>
      </c>
      <c r="C18" s="23">
        <v>2</v>
      </c>
      <c r="D18" s="23">
        <v>1</v>
      </c>
      <c r="E18" s="23">
        <v>1</v>
      </c>
      <c r="F18" s="23">
        <v>0</v>
      </c>
      <c r="G18" s="23">
        <v>0</v>
      </c>
      <c r="H18" s="23">
        <v>6</v>
      </c>
      <c r="I18" s="23">
        <v>2</v>
      </c>
      <c r="J18" s="23">
        <v>1</v>
      </c>
      <c r="K18" s="23">
        <v>2</v>
      </c>
      <c r="L18" s="23">
        <v>1</v>
      </c>
      <c r="M18" s="14">
        <f t="shared" si="1"/>
        <v>2</v>
      </c>
      <c r="N18" s="14">
        <f t="shared" si="0"/>
        <v>1</v>
      </c>
      <c r="O18" s="14">
        <f t="shared" si="0"/>
        <v>0</v>
      </c>
      <c r="P18" s="14" t="str">
        <f t="shared" si="0"/>
        <v>-</v>
      </c>
      <c r="Q18" s="14" t="str">
        <f t="shared" si="0"/>
        <v>-</v>
      </c>
    </row>
    <row r="19" spans="2:17" ht="20.149999999999999" customHeight="1" thickBot="1" x14ac:dyDescent="0.35">
      <c r="B19" s="6" t="s">
        <v>10</v>
      </c>
      <c r="C19" s="23">
        <v>31</v>
      </c>
      <c r="D19" s="23">
        <v>13</v>
      </c>
      <c r="E19" s="23">
        <v>14</v>
      </c>
      <c r="F19" s="23">
        <v>3</v>
      </c>
      <c r="G19" s="23">
        <v>1</v>
      </c>
      <c r="H19" s="23">
        <v>38</v>
      </c>
      <c r="I19" s="23">
        <v>15</v>
      </c>
      <c r="J19" s="23">
        <v>11</v>
      </c>
      <c r="K19" s="23">
        <v>6</v>
      </c>
      <c r="L19" s="23">
        <v>6</v>
      </c>
      <c r="M19" s="14">
        <f t="shared" si="1"/>
        <v>0.22580645161290322</v>
      </c>
      <c r="N19" s="14">
        <f t="shared" si="0"/>
        <v>0.15384615384615385</v>
      </c>
      <c r="O19" s="14">
        <f t="shared" si="0"/>
        <v>-0.21428571428571427</v>
      </c>
      <c r="P19" s="14">
        <f t="shared" si="0"/>
        <v>1</v>
      </c>
      <c r="Q19" s="14">
        <f t="shared" si="0"/>
        <v>5</v>
      </c>
    </row>
    <row r="20" spans="2:17" ht="20.149999999999999" customHeight="1" thickBot="1" x14ac:dyDescent="0.35">
      <c r="B20" s="6" t="s">
        <v>11</v>
      </c>
      <c r="C20" s="23">
        <v>26</v>
      </c>
      <c r="D20" s="23">
        <v>15</v>
      </c>
      <c r="E20" s="23">
        <v>3</v>
      </c>
      <c r="F20" s="23">
        <v>5</v>
      </c>
      <c r="G20" s="23">
        <v>3</v>
      </c>
      <c r="H20" s="23">
        <v>21</v>
      </c>
      <c r="I20" s="23">
        <v>8</v>
      </c>
      <c r="J20" s="23">
        <v>10</v>
      </c>
      <c r="K20" s="23">
        <v>2</v>
      </c>
      <c r="L20" s="23">
        <v>1</v>
      </c>
      <c r="M20" s="14">
        <f t="shared" si="1"/>
        <v>-0.19230769230769232</v>
      </c>
      <c r="N20" s="14">
        <f t="shared" si="0"/>
        <v>-0.46666666666666667</v>
      </c>
      <c r="O20" s="14">
        <f t="shared" si="0"/>
        <v>2.3333333333333335</v>
      </c>
      <c r="P20" s="14">
        <f t="shared" si="0"/>
        <v>-0.6</v>
      </c>
      <c r="Q20" s="14">
        <f t="shared" si="0"/>
        <v>-0.66666666666666663</v>
      </c>
    </row>
    <row r="21" spans="2:17" ht="20.149999999999999" customHeight="1" thickBot="1" x14ac:dyDescent="0.35">
      <c r="B21" s="6" t="s">
        <v>12</v>
      </c>
      <c r="C21" s="23">
        <v>3</v>
      </c>
      <c r="D21" s="23">
        <v>3</v>
      </c>
      <c r="E21" s="23">
        <v>0</v>
      </c>
      <c r="F21" s="23">
        <v>0</v>
      </c>
      <c r="G21" s="23">
        <v>0</v>
      </c>
      <c r="H21" s="23">
        <v>5</v>
      </c>
      <c r="I21" s="23">
        <v>4</v>
      </c>
      <c r="J21" s="23">
        <v>1</v>
      </c>
      <c r="K21" s="23">
        <v>0</v>
      </c>
      <c r="L21" s="23">
        <v>0</v>
      </c>
      <c r="M21" s="14">
        <f t="shared" si="1"/>
        <v>0.66666666666666663</v>
      </c>
      <c r="N21" s="14">
        <f t="shared" si="0"/>
        <v>0.33333333333333331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49999999999999" customHeight="1" thickBot="1" x14ac:dyDescent="0.35">
      <c r="B22" s="6" t="s">
        <v>13</v>
      </c>
      <c r="C22" s="23">
        <v>7</v>
      </c>
      <c r="D22" s="23">
        <v>6</v>
      </c>
      <c r="E22" s="23">
        <v>1</v>
      </c>
      <c r="F22" s="23">
        <v>0</v>
      </c>
      <c r="G22" s="23">
        <v>0</v>
      </c>
      <c r="H22" s="23">
        <v>9</v>
      </c>
      <c r="I22" s="23">
        <v>7</v>
      </c>
      <c r="J22" s="23">
        <v>1</v>
      </c>
      <c r="K22" s="23">
        <v>1</v>
      </c>
      <c r="L22" s="23">
        <v>0</v>
      </c>
      <c r="M22" s="14">
        <f t="shared" si="1"/>
        <v>0.2857142857142857</v>
      </c>
      <c r="N22" s="14">
        <f t="shared" si="0"/>
        <v>0.16666666666666666</v>
      </c>
      <c r="O22" s="14">
        <f t="shared" si="0"/>
        <v>0</v>
      </c>
      <c r="P22" s="14" t="str">
        <f t="shared" si="0"/>
        <v>-</v>
      </c>
      <c r="Q22" s="14" t="str">
        <f t="shared" si="0"/>
        <v>-</v>
      </c>
    </row>
    <row r="23" spans="2:17" ht="20.149999999999999" customHeight="1" thickBot="1" x14ac:dyDescent="0.35">
      <c r="B23" s="6" t="s">
        <v>14</v>
      </c>
      <c r="C23" s="23">
        <v>24</v>
      </c>
      <c r="D23" s="23">
        <v>7</v>
      </c>
      <c r="E23" s="23">
        <v>8</v>
      </c>
      <c r="F23" s="23">
        <v>6</v>
      </c>
      <c r="G23" s="23">
        <v>3</v>
      </c>
      <c r="H23" s="23">
        <v>27</v>
      </c>
      <c r="I23" s="23">
        <v>12</v>
      </c>
      <c r="J23" s="23">
        <v>5</v>
      </c>
      <c r="K23" s="23">
        <v>6</v>
      </c>
      <c r="L23" s="23">
        <v>4</v>
      </c>
      <c r="M23" s="14">
        <f t="shared" si="1"/>
        <v>0.125</v>
      </c>
      <c r="N23" s="14">
        <f t="shared" si="0"/>
        <v>0.7142857142857143</v>
      </c>
      <c r="O23" s="14">
        <f t="shared" si="0"/>
        <v>-0.375</v>
      </c>
      <c r="P23" s="14">
        <f t="shared" si="0"/>
        <v>0</v>
      </c>
      <c r="Q23" s="14">
        <f t="shared" si="0"/>
        <v>0.33333333333333331</v>
      </c>
    </row>
    <row r="24" spans="2:17" ht="20.149999999999999" customHeight="1" thickBot="1" x14ac:dyDescent="0.35">
      <c r="B24" s="6" t="s">
        <v>15</v>
      </c>
      <c r="C24" s="23">
        <v>4</v>
      </c>
      <c r="D24" s="23">
        <v>4</v>
      </c>
      <c r="E24" s="23">
        <v>0</v>
      </c>
      <c r="F24" s="23">
        <v>0</v>
      </c>
      <c r="G24" s="23">
        <v>0</v>
      </c>
      <c r="H24" s="23">
        <v>6</v>
      </c>
      <c r="I24" s="23">
        <v>2</v>
      </c>
      <c r="J24" s="23">
        <v>4</v>
      </c>
      <c r="K24" s="23">
        <v>0</v>
      </c>
      <c r="L24" s="23">
        <v>0</v>
      </c>
      <c r="M24" s="14">
        <f t="shared" si="1"/>
        <v>0.5</v>
      </c>
      <c r="N24" s="14">
        <f t="shared" si="0"/>
        <v>-0.5</v>
      </c>
      <c r="O24" s="14" t="str">
        <f t="shared" si="0"/>
        <v>-</v>
      </c>
      <c r="P24" s="14" t="str">
        <f t="shared" si="0"/>
        <v>-</v>
      </c>
      <c r="Q24" s="14" t="str">
        <f t="shared" si="0"/>
        <v>-</v>
      </c>
    </row>
    <row r="25" spans="2:17" ht="20.149999999999999" customHeight="1" thickBot="1" x14ac:dyDescent="0.35">
      <c r="B25" s="6" t="s">
        <v>16</v>
      </c>
      <c r="C25" s="23">
        <v>10</v>
      </c>
      <c r="D25" s="23">
        <v>1</v>
      </c>
      <c r="E25" s="23">
        <v>7</v>
      </c>
      <c r="F25" s="23">
        <v>0</v>
      </c>
      <c r="G25" s="23">
        <v>2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4" t="str">
        <f t="shared" si="1"/>
        <v>-</v>
      </c>
      <c r="N25" s="14" t="str">
        <f t="shared" si="0"/>
        <v>-</v>
      </c>
      <c r="O25" s="14" t="str">
        <f t="shared" si="0"/>
        <v>-</v>
      </c>
      <c r="P25" s="14" t="str">
        <f t="shared" si="0"/>
        <v>-</v>
      </c>
      <c r="Q25" s="14" t="str">
        <f t="shared" si="0"/>
        <v>-</v>
      </c>
    </row>
    <row r="26" spans="2:17" ht="20.149999999999999" customHeight="1" thickBot="1" x14ac:dyDescent="0.35">
      <c r="B26" s="7" t="s">
        <v>17</v>
      </c>
      <c r="C26" s="23">
        <v>8</v>
      </c>
      <c r="D26" s="23">
        <v>4</v>
      </c>
      <c r="E26" s="23">
        <v>4</v>
      </c>
      <c r="F26" s="23">
        <v>0</v>
      </c>
      <c r="G26" s="23">
        <v>0</v>
      </c>
      <c r="H26" s="23">
        <v>11</v>
      </c>
      <c r="I26" s="23">
        <v>3</v>
      </c>
      <c r="J26" s="23">
        <v>7</v>
      </c>
      <c r="K26" s="23">
        <v>0</v>
      </c>
      <c r="L26" s="23">
        <v>1</v>
      </c>
      <c r="M26" s="14">
        <f t="shared" si="1"/>
        <v>0.375</v>
      </c>
      <c r="N26" s="14">
        <f t="shared" si="0"/>
        <v>-0.25</v>
      </c>
      <c r="O26" s="14">
        <f t="shared" si="0"/>
        <v>0.75</v>
      </c>
      <c r="P26" s="14" t="str">
        <f t="shared" si="0"/>
        <v>-</v>
      </c>
      <c r="Q26" s="14" t="str">
        <f t="shared" si="0"/>
        <v>-</v>
      </c>
    </row>
    <row r="27" spans="2:17" ht="20.149999999999999" customHeight="1" thickBot="1" x14ac:dyDescent="0.35">
      <c r="B27" s="8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49999999999999" customHeight="1" thickBot="1" x14ac:dyDescent="0.35">
      <c r="B28" s="9" t="s">
        <v>19</v>
      </c>
      <c r="C28" s="12">
        <f>SUM(C11:C27)</f>
        <v>164</v>
      </c>
      <c r="D28" s="12">
        <f t="shared" ref="D28:L28" si="2">SUM(D11:D27)</f>
        <v>84</v>
      </c>
      <c r="E28" s="12">
        <f t="shared" si="2"/>
        <v>51</v>
      </c>
      <c r="F28" s="12">
        <f t="shared" si="2"/>
        <v>19</v>
      </c>
      <c r="G28" s="12">
        <f t="shared" si="2"/>
        <v>10</v>
      </c>
      <c r="H28" s="12">
        <f t="shared" si="2"/>
        <v>176</v>
      </c>
      <c r="I28" s="12">
        <f t="shared" si="2"/>
        <v>78</v>
      </c>
      <c r="J28" s="12">
        <f t="shared" si="2"/>
        <v>56</v>
      </c>
      <c r="K28" s="12">
        <f t="shared" si="2"/>
        <v>23</v>
      </c>
      <c r="L28" s="12">
        <f t="shared" si="2"/>
        <v>19</v>
      </c>
      <c r="M28" s="15">
        <f t="shared" si="1"/>
        <v>7.3170731707317069E-2</v>
      </c>
      <c r="N28" s="15">
        <f t="shared" si="0"/>
        <v>-7.1428571428571425E-2</v>
      </c>
      <c r="O28" s="15">
        <f t="shared" si="0"/>
        <v>9.8039215686274508E-2</v>
      </c>
      <c r="P28" s="15">
        <f t="shared" si="0"/>
        <v>0.21052631578947367</v>
      </c>
      <c r="Q28" s="15">
        <f t="shared" si="0"/>
        <v>0.9</v>
      </c>
    </row>
    <row r="29" spans="2:17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15234375" bestFit="1" customWidth="1"/>
    <col min="4" max="4" width="10.765625" bestFit="1" customWidth="1"/>
    <col min="5" max="5" width="12.61328125" bestFit="1" customWidth="1"/>
    <col min="6" max="6" width="9.61328125" bestFit="1" customWidth="1"/>
    <col min="7" max="8" width="10.765625" customWidth="1"/>
    <col min="9" max="9" width="12.3828125" customWidth="1"/>
    <col min="10" max="10" width="10.765625" customWidth="1"/>
    <col min="11" max="11" width="9.15234375" bestFit="1" customWidth="1"/>
    <col min="12" max="12" width="10.765625" bestFit="1" customWidth="1"/>
    <col min="13" max="13" width="12.61328125" bestFit="1" customWidth="1"/>
    <col min="14" max="14" width="9.61328125" bestFit="1" customWidth="1"/>
    <col min="15" max="15" width="8.61328125" customWidth="1"/>
    <col min="16" max="16" width="10.765625" bestFit="1" customWidth="1"/>
    <col min="17" max="17" width="12.61328125" bestFit="1" customWidth="1"/>
    <col min="18" max="18" width="8" bestFit="1" customWidth="1"/>
    <col min="19" max="19" width="8.61328125" customWidth="1"/>
    <col min="20" max="20" width="10.765625" bestFit="1" customWidth="1"/>
    <col min="21" max="21" width="12.61328125" bestFit="1" customWidth="1"/>
    <col min="22" max="22" width="8" bestFit="1" customWidth="1"/>
    <col min="23" max="23" width="8.61328125" customWidth="1"/>
    <col min="24" max="24" width="10.765625" bestFit="1" customWidth="1"/>
    <col min="25" max="25" width="12.61328125" bestFit="1" customWidth="1"/>
    <col min="26" max="26" width="8" bestFit="1" customWidth="1"/>
  </cols>
  <sheetData>
    <row r="8" spans="2:26" ht="14.25" customHeight="1" x14ac:dyDescent="0.3"/>
    <row r="9" spans="2:26" ht="44.25" customHeight="1" thickBot="1" x14ac:dyDescent="0.35">
      <c r="B9" s="55"/>
      <c r="C9" s="51" t="s">
        <v>119</v>
      </c>
      <c r="D9" s="51"/>
      <c r="E9" s="51"/>
      <c r="F9" s="51"/>
      <c r="G9" s="51"/>
      <c r="H9" s="51"/>
      <c r="I9" s="51"/>
      <c r="J9" s="32"/>
      <c r="K9" s="50" t="s">
        <v>120</v>
      </c>
      <c r="L9" s="51"/>
      <c r="M9" s="51"/>
      <c r="N9" s="51"/>
      <c r="O9" s="51"/>
      <c r="P9" s="51"/>
      <c r="Q9" s="51"/>
      <c r="R9" s="32"/>
      <c r="S9" s="33" t="s">
        <v>119</v>
      </c>
      <c r="T9" s="33"/>
      <c r="U9" s="33"/>
      <c r="V9" s="33"/>
      <c r="W9" s="33" t="s">
        <v>120</v>
      </c>
      <c r="X9" s="33"/>
      <c r="Y9" s="33"/>
      <c r="Z9" s="33"/>
    </row>
    <row r="10" spans="2:26" ht="44.25" customHeight="1" thickBot="1" x14ac:dyDescent="0.35">
      <c r="B10" s="55"/>
      <c r="C10" s="54" t="s">
        <v>96</v>
      </c>
      <c r="D10" s="53"/>
      <c r="E10" s="53"/>
      <c r="F10" s="53"/>
      <c r="G10" s="53" t="s">
        <v>97</v>
      </c>
      <c r="H10" s="53"/>
      <c r="I10" s="53"/>
      <c r="J10" s="53"/>
      <c r="K10" s="53" t="s">
        <v>96</v>
      </c>
      <c r="L10" s="53"/>
      <c r="M10" s="53"/>
      <c r="N10" s="53"/>
      <c r="O10" s="53" t="s">
        <v>97</v>
      </c>
      <c r="P10" s="53"/>
      <c r="Q10" s="53"/>
      <c r="R10" s="53"/>
      <c r="S10" s="53" t="s">
        <v>98</v>
      </c>
      <c r="T10" s="53"/>
      <c r="U10" s="53"/>
      <c r="V10" s="53"/>
      <c r="W10" s="53"/>
      <c r="X10" s="53"/>
      <c r="Y10" s="53"/>
      <c r="Z10" s="53"/>
    </row>
    <row r="11" spans="2:26" ht="44.25" customHeight="1" thickBot="1" x14ac:dyDescent="0.35">
      <c r="B11" s="55"/>
      <c r="C11" s="10" t="s">
        <v>33</v>
      </c>
      <c r="D11" s="10" t="s">
        <v>93</v>
      </c>
      <c r="E11" s="10" t="s">
        <v>94</v>
      </c>
      <c r="F11" s="10" t="s">
        <v>95</v>
      </c>
      <c r="G11" s="10" t="s">
        <v>33</v>
      </c>
      <c r="H11" s="10" t="s">
        <v>93</v>
      </c>
      <c r="I11" s="10" t="s">
        <v>94</v>
      </c>
      <c r="J11" s="10" t="s">
        <v>95</v>
      </c>
      <c r="K11" s="10" t="s">
        <v>33</v>
      </c>
      <c r="L11" s="10" t="s">
        <v>93</v>
      </c>
      <c r="M11" s="10" t="s">
        <v>94</v>
      </c>
      <c r="N11" s="10" t="s">
        <v>95</v>
      </c>
      <c r="O11" s="10" t="s">
        <v>33</v>
      </c>
      <c r="P11" s="10" t="s">
        <v>93</v>
      </c>
      <c r="Q11" s="10" t="s">
        <v>94</v>
      </c>
      <c r="R11" s="10" t="s">
        <v>95</v>
      </c>
      <c r="S11" s="10" t="s">
        <v>33</v>
      </c>
      <c r="T11" s="10" t="s">
        <v>93</v>
      </c>
      <c r="U11" s="10" t="s">
        <v>94</v>
      </c>
      <c r="V11" s="10" t="s">
        <v>95</v>
      </c>
      <c r="W11" s="10" t="s">
        <v>33</v>
      </c>
      <c r="X11" s="10" t="s">
        <v>93</v>
      </c>
      <c r="Y11" s="10" t="s">
        <v>94</v>
      </c>
      <c r="Z11" s="10" t="s">
        <v>95</v>
      </c>
    </row>
    <row r="12" spans="2:26" ht="20.149999999999999" customHeight="1" thickBot="1" x14ac:dyDescent="0.35">
      <c r="B12" s="5" t="s">
        <v>2</v>
      </c>
      <c r="C12" s="23">
        <v>32</v>
      </c>
      <c r="D12" s="23">
        <v>26</v>
      </c>
      <c r="E12" s="23">
        <v>5</v>
      </c>
      <c r="F12" s="23">
        <v>1</v>
      </c>
      <c r="G12" s="23">
        <v>5</v>
      </c>
      <c r="H12" s="23">
        <v>4</v>
      </c>
      <c r="I12" s="23">
        <v>1</v>
      </c>
      <c r="J12" s="23">
        <v>0</v>
      </c>
      <c r="K12" s="23">
        <v>20</v>
      </c>
      <c r="L12" s="23">
        <v>13</v>
      </c>
      <c r="M12" s="23">
        <v>6</v>
      </c>
      <c r="N12" s="23">
        <v>1</v>
      </c>
      <c r="O12" s="23">
        <v>6</v>
      </c>
      <c r="P12" s="23">
        <v>6</v>
      </c>
      <c r="Q12" s="23">
        <v>0</v>
      </c>
      <c r="R12" s="23">
        <v>0</v>
      </c>
      <c r="S12" s="23">
        <f>SUM(T12:V12)</f>
        <v>37</v>
      </c>
      <c r="T12" s="23">
        <f>SUM(D12,H12)</f>
        <v>30</v>
      </c>
      <c r="U12" s="23">
        <f t="shared" ref="U12:V12" si="0">SUM(E12,I12)</f>
        <v>6</v>
      </c>
      <c r="V12" s="23">
        <f t="shared" si="0"/>
        <v>1</v>
      </c>
      <c r="W12" s="23">
        <f>SUM(X12:Z12)</f>
        <v>26</v>
      </c>
      <c r="X12" s="23">
        <f>SUM(L12,P12)</f>
        <v>19</v>
      </c>
      <c r="Y12" s="23">
        <f t="shared" ref="Y12:Z12" si="1">SUM(M12,Q12)</f>
        <v>6</v>
      </c>
      <c r="Z12" s="23">
        <f t="shared" si="1"/>
        <v>1</v>
      </c>
    </row>
    <row r="13" spans="2:26" ht="20.149999999999999" customHeight="1" thickBot="1" x14ac:dyDescent="0.35">
      <c r="B13" s="6" t="s">
        <v>3</v>
      </c>
      <c r="C13" s="23">
        <v>3</v>
      </c>
      <c r="D13" s="23">
        <v>2</v>
      </c>
      <c r="E13" s="23">
        <v>0</v>
      </c>
      <c r="F13" s="23">
        <v>1</v>
      </c>
      <c r="G13" s="23">
        <v>0</v>
      </c>
      <c r="H13" s="23">
        <v>0</v>
      </c>
      <c r="I13" s="23">
        <v>0</v>
      </c>
      <c r="J13" s="23">
        <v>0</v>
      </c>
      <c r="K13" s="23">
        <v>5</v>
      </c>
      <c r="L13" s="23">
        <v>4</v>
      </c>
      <c r="M13" s="23">
        <v>1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f t="shared" ref="S13:S28" si="2">SUM(T13:V13)</f>
        <v>3</v>
      </c>
      <c r="T13" s="23">
        <f t="shared" ref="T13:T28" si="3">SUM(D13,H13)</f>
        <v>2</v>
      </c>
      <c r="U13" s="23">
        <f t="shared" ref="U13:U28" si="4">SUM(E13,I13)</f>
        <v>0</v>
      </c>
      <c r="V13" s="23">
        <f t="shared" ref="V13:V28" si="5">SUM(F13,J13)</f>
        <v>1</v>
      </c>
      <c r="W13" s="23">
        <f t="shared" ref="W13:W28" si="6">SUM(X13:Z13)</f>
        <v>5</v>
      </c>
      <c r="X13" s="23">
        <f t="shared" ref="X13:X28" si="7">SUM(L13,P13)</f>
        <v>4</v>
      </c>
      <c r="Y13" s="23">
        <f t="shared" ref="Y13:Y28" si="8">SUM(M13,Q13)</f>
        <v>1</v>
      </c>
      <c r="Z13" s="23">
        <f t="shared" ref="Z13:Z28" si="9">SUM(N13,R13)</f>
        <v>0</v>
      </c>
    </row>
    <row r="14" spans="2:26" ht="20.149999999999999" customHeight="1" thickBot="1" x14ac:dyDescent="0.35">
      <c r="B14" s="6" t="s">
        <v>4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1</v>
      </c>
      <c r="L14" s="23">
        <v>1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f t="shared" si="2"/>
        <v>1</v>
      </c>
      <c r="T14" s="23">
        <f t="shared" si="3"/>
        <v>1</v>
      </c>
      <c r="U14" s="23">
        <f t="shared" si="4"/>
        <v>0</v>
      </c>
      <c r="V14" s="23">
        <f t="shared" si="5"/>
        <v>0</v>
      </c>
      <c r="W14" s="23">
        <f t="shared" si="6"/>
        <v>1</v>
      </c>
      <c r="X14" s="23">
        <f t="shared" si="7"/>
        <v>1</v>
      </c>
      <c r="Y14" s="23">
        <f t="shared" si="8"/>
        <v>0</v>
      </c>
      <c r="Z14" s="23">
        <f t="shared" si="9"/>
        <v>0</v>
      </c>
    </row>
    <row r="15" spans="2:26" ht="20.149999999999999" customHeight="1" thickBot="1" x14ac:dyDescent="0.35">
      <c r="B15" s="6" t="s">
        <v>5</v>
      </c>
      <c r="C15" s="23">
        <v>1</v>
      </c>
      <c r="D15" s="23">
        <v>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f t="shared" si="2"/>
        <v>1</v>
      </c>
      <c r="T15" s="23">
        <f t="shared" si="3"/>
        <v>1</v>
      </c>
      <c r="U15" s="23">
        <f t="shared" si="4"/>
        <v>0</v>
      </c>
      <c r="V15" s="23">
        <f t="shared" si="5"/>
        <v>0</v>
      </c>
      <c r="W15" s="23">
        <f t="shared" si="6"/>
        <v>0</v>
      </c>
      <c r="X15" s="23">
        <f t="shared" si="7"/>
        <v>0</v>
      </c>
      <c r="Y15" s="23">
        <f t="shared" si="8"/>
        <v>0</v>
      </c>
      <c r="Z15" s="23">
        <f t="shared" si="9"/>
        <v>0</v>
      </c>
    </row>
    <row r="16" spans="2:26" ht="20.149999999999999" customHeight="1" thickBot="1" x14ac:dyDescent="0.35">
      <c r="B16" s="6" t="s">
        <v>6</v>
      </c>
      <c r="C16" s="23">
        <v>4</v>
      </c>
      <c r="D16" s="23">
        <v>3</v>
      </c>
      <c r="E16" s="23">
        <v>0</v>
      </c>
      <c r="F16" s="23">
        <v>1</v>
      </c>
      <c r="G16" s="23">
        <v>1</v>
      </c>
      <c r="H16" s="23">
        <v>0</v>
      </c>
      <c r="I16" s="23">
        <v>1</v>
      </c>
      <c r="J16" s="23">
        <v>0</v>
      </c>
      <c r="K16" s="23">
        <v>9</v>
      </c>
      <c r="L16" s="23">
        <v>6</v>
      </c>
      <c r="M16" s="23">
        <v>3</v>
      </c>
      <c r="N16" s="23">
        <v>0</v>
      </c>
      <c r="O16" s="23">
        <v>6</v>
      </c>
      <c r="P16" s="23">
        <v>4</v>
      </c>
      <c r="Q16" s="23">
        <v>2</v>
      </c>
      <c r="R16" s="23">
        <v>0</v>
      </c>
      <c r="S16" s="23">
        <f t="shared" si="2"/>
        <v>5</v>
      </c>
      <c r="T16" s="23">
        <f t="shared" si="3"/>
        <v>3</v>
      </c>
      <c r="U16" s="23">
        <f t="shared" si="4"/>
        <v>1</v>
      </c>
      <c r="V16" s="23">
        <f t="shared" si="5"/>
        <v>1</v>
      </c>
      <c r="W16" s="23">
        <f t="shared" si="6"/>
        <v>15</v>
      </c>
      <c r="X16" s="23">
        <f t="shared" si="7"/>
        <v>10</v>
      </c>
      <c r="Y16" s="23">
        <f t="shared" si="8"/>
        <v>5</v>
      </c>
      <c r="Z16" s="23">
        <f t="shared" si="9"/>
        <v>0</v>
      </c>
    </row>
    <row r="17" spans="2:26" ht="20.149999999999999" customHeight="1" thickBot="1" x14ac:dyDescent="0.35">
      <c r="B17" s="6" t="s">
        <v>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3</v>
      </c>
      <c r="L17" s="23">
        <v>1</v>
      </c>
      <c r="M17" s="23">
        <v>1</v>
      </c>
      <c r="N17" s="23">
        <v>1</v>
      </c>
      <c r="O17" s="23">
        <v>0</v>
      </c>
      <c r="P17" s="23">
        <v>0</v>
      </c>
      <c r="Q17" s="23">
        <v>0</v>
      </c>
      <c r="R17" s="23">
        <v>0</v>
      </c>
      <c r="S17" s="23">
        <f t="shared" si="2"/>
        <v>0</v>
      </c>
      <c r="T17" s="23">
        <f t="shared" si="3"/>
        <v>0</v>
      </c>
      <c r="U17" s="23">
        <f t="shared" si="4"/>
        <v>0</v>
      </c>
      <c r="V17" s="23">
        <f t="shared" si="5"/>
        <v>0</v>
      </c>
      <c r="W17" s="23">
        <f t="shared" si="6"/>
        <v>3</v>
      </c>
      <c r="X17" s="23">
        <f t="shared" si="7"/>
        <v>1</v>
      </c>
      <c r="Y17" s="23">
        <f t="shared" si="8"/>
        <v>1</v>
      </c>
      <c r="Z17" s="23">
        <f t="shared" si="9"/>
        <v>1</v>
      </c>
    </row>
    <row r="18" spans="2:26" ht="20.149999999999999" customHeight="1" thickBot="1" x14ac:dyDescent="0.35">
      <c r="B18" s="6" t="s">
        <v>8</v>
      </c>
      <c r="C18" s="23">
        <v>2</v>
      </c>
      <c r="D18" s="23">
        <v>1</v>
      </c>
      <c r="E18" s="23">
        <v>1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3</v>
      </c>
      <c r="L18" s="23">
        <v>2</v>
      </c>
      <c r="M18" s="23">
        <v>1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f t="shared" si="2"/>
        <v>2</v>
      </c>
      <c r="T18" s="23">
        <f t="shared" si="3"/>
        <v>1</v>
      </c>
      <c r="U18" s="23">
        <f t="shared" si="4"/>
        <v>1</v>
      </c>
      <c r="V18" s="23">
        <f t="shared" si="5"/>
        <v>0</v>
      </c>
      <c r="W18" s="23">
        <f t="shared" si="6"/>
        <v>3</v>
      </c>
      <c r="X18" s="23">
        <f t="shared" si="7"/>
        <v>2</v>
      </c>
      <c r="Y18" s="23">
        <f t="shared" si="8"/>
        <v>1</v>
      </c>
      <c r="Z18" s="23">
        <f t="shared" si="9"/>
        <v>0</v>
      </c>
    </row>
    <row r="19" spans="2:26" ht="20.149999999999999" customHeight="1" thickBot="1" x14ac:dyDescent="0.35">
      <c r="B19" s="6" t="s">
        <v>9</v>
      </c>
      <c r="C19" s="23">
        <v>2</v>
      </c>
      <c r="D19" s="23">
        <v>1</v>
      </c>
      <c r="E19" s="23">
        <v>0</v>
      </c>
      <c r="F19" s="23">
        <v>1</v>
      </c>
      <c r="G19" s="23">
        <v>0</v>
      </c>
      <c r="H19" s="23">
        <v>0</v>
      </c>
      <c r="I19" s="23">
        <v>0</v>
      </c>
      <c r="J19" s="23">
        <v>0</v>
      </c>
      <c r="K19" s="23">
        <v>3</v>
      </c>
      <c r="L19" s="23">
        <v>2</v>
      </c>
      <c r="M19" s="23">
        <v>1</v>
      </c>
      <c r="N19" s="23">
        <v>0</v>
      </c>
      <c r="O19" s="23">
        <v>3</v>
      </c>
      <c r="P19" s="23">
        <v>3</v>
      </c>
      <c r="Q19" s="23">
        <v>0</v>
      </c>
      <c r="R19" s="23">
        <v>0</v>
      </c>
      <c r="S19" s="23">
        <f t="shared" si="2"/>
        <v>2</v>
      </c>
      <c r="T19" s="23">
        <f t="shared" si="3"/>
        <v>1</v>
      </c>
      <c r="U19" s="23">
        <f t="shared" si="4"/>
        <v>0</v>
      </c>
      <c r="V19" s="23">
        <f t="shared" si="5"/>
        <v>1</v>
      </c>
      <c r="W19" s="23">
        <f t="shared" si="6"/>
        <v>6</v>
      </c>
      <c r="X19" s="23">
        <f t="shared" si="7"/>
        <v>5</v>
      </c>
      <c r="Y19" s="23">
        <f t="shared" si="8"/>
        <v>1</v>
      </c>
      <c r="Z19" s="23">
        <f t="shared" si="9"/>
        <v>0</v>
      </c>
    </row>
    <row r="20" spans="2:26" ht="20.149999999999999" customHeight="1" thickBot="1" x14ac:dyDescent="0.35">
      <c r="B20" s="6" t="s">
        <v>10</v>
      </c>
      <c r="C20" s="23">
        <v>27</v>
      </c>
      <c r="D20" s="23">
        <v>13</v>
      </c>
      <c r="E20" s="23">
        <v>7</v>
      </c>
      <c r="F20" s="23">
        <v>7</v>
      </c>
      <c r="G20" s="23">
        <v>4</v>
      </c>
      <c r="H20" s="23">
        <v>2</v>
      </c>
      <c r="I20" s="23">
        <v>2</v>
      </c>
      <c r="J20" s="23">
        <v>0</v>
      </c>
      <c r="K20" s="23">
        <v>26</v>
      </c>
      <c r="L20" s="23">
        <v>14</v>
      </c>
      <c r="M20" s="23">
        <v>4</v>
      </c>
      <c r="N20" s="23">
        <v>8</v>
      </c>
      <c r="O20" s="23">
        <v>12</v>
      </c>
      <c r="P20" s="23">
        <v>12</v>
      </c>
      <c r="Q20" s="23">
        <v>0</v>
      </c>
      <c r="R20" s="23">
        <v>0</v>
      </c>
      <c r="S20" s="23">
        <f t="shared" si="2"/>
        <v>31</v>
      </c>
      <c r="T20" s="23">
        <f t="shared" si="3"/>
        <v>15</v>
      </c>
      <c r="U20" s="23">
        <f t="shared" si="4"/>
        <v>9</v>
      </c>
      <c r="V20" s="23">
        <f t="shared" si="5"/>
        <v>7</v>
      </c>
      <c r="W20" s="23">
        <f t="shared" si="6"/>
        <v>38</v>
      </c>
      <c r="X20" s="23">
        <f t="shared" si="7"/>
        <v>26</v>
      </c>
      <c r="Y20" s="23">
        <f t="shared" si="8"/>
        <v>4</v>
      </c>
      <c r="Z20" s="23">
        <f t="shared" si="9"/>
        <v>8</v>
      </c>
    </row>
    <row r="21" spans="2:26" ht="20.149999999999999" customHeight="1" thickBot="1" x14ac:dyDescent="0.35">
      <c r="B21" s="6" t="s">
        <v>11</v>
      </c>
      <c r="C21" s="23">
        <v>18</v>
      </c>
      <c r="D21" s="23">
        <v>13</v>
      </c>
      <c r="E21" s="23">
        <v>1</v>
      </c>
      <c r="F21" s="23">
        <v>4</v>
      </c>
      <c r="G21" s="23">
        <v>8</v>
      </c>
      <c r="H21" s="23">
        <v>7</v>
      </c>
      <c r="I21" s="23">
        <v>0</v>
      </c>
      <c r="J21" s="23">
        <v>1</v>
      </c>
      <c r="K21" s="23">
        <v>18</v>
      </c>
      <c r="L21" s="23">
        <v>13</v>
      </c>
      <c r="M21" s="23">
        <v>3</v>
      </c>
      <c r="N21" s="23">
        <v>2</v>
      </c>
      <c r="O21" s="23">
        <v>3</v>
      </c>
      <c r="P21" s="23">
        <v>2</v>
      </c>
      <c r="Q21" s="23">
        <v>1</v>
      </c>
      <c r="R21" s="23">
        <v>0</v>
      </c>
      <c r="S21" s="23">
        <f t="shared" si="2"/>
        <v>26</v>
      </c>
      <c r="T21" s="23">
        <f t="shared" si="3"/>
        <v>20</v>
      </c>
      <c r="U21" s="23">
        <f t="shared" si="4"/>
        <v>1</v>
      </c>
      <c r="V21" s="23">
        <f t="shared" si="5"/>
        <v>5</v>
      </c>
      <c r="W21" s="23">
        <f t="shared" si="6"/>
        <v>21</v>
      </c>
      <c r="X21" s="23">
        <f t="shared" si="7"/>
        <v>15</v>
      </c>
      <c r="Y21" s="23">
        <f t="shared" si="8"/>
        <v>4</v>
      </c>
      <c r="Z21" s="23">
        <f t="shared" si="9"/>
        <v>2</v>
      </c>
    </row>
    <row r="22" spans="2:26" ht="20.149999999999999" customHeight="1" thickBot="1" x14ac:dyDescent="0.35">
      <c r="B22" s="6" t="s">
        <v>12</v>
      </c>
      <c r="C22" s="23">
        <v>3</v>
      </c>
      <c r="D22" s="23">
        <v>2</v>
      </c>
      <c r="E22" s="23">
        <v>1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5</v>
      </c>
      <c r="L22" s="23">
        <v>4</v>
      </c>
      <c r="M22" s="23">
        <v>1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f t="shared" si="2"/>
        <v>3</v>
      </c>
      <c r="T22" s="23">
        <f t="shared" si="3"/>
        <v>2</v>
      </c>
      <c r="U22" s="23">
        <f t="shared" si="4"/>
        <v>1</v>
      </c>
      <c r="V22" s="23">
        <f t="shared" si="5"/>
        <v>0</v>
      </c>
      <c r="W22" s="23">
        <f t="shared" si="6"/>
        <v>5</v>
      </c>
      <c r="X22" s="23">
        <f t="shared" si="7"/>
        <v>4</v>
      </c>
      <c r="Y22" s="23">
        <f t="shared" si="8"/>
        <v>1</v>
      </c>
      <c r="Z22" s="23">
        <f t="shared" si="9"/>
        <v>0</v>
      </c>
    </row>
    <row r="23" spans="2:26" ht="20.149999999999999" customHeight="1" thickBot="1" x14ac:dyDescent="0.35">
      <c r="B23" s="6" t="s">
        <v>13</v>
      </c>
      <c r="C23" s="23">
        <v>7</v>
      </c>
      <c r="D23" s="23">
        <v>6</v>
      </c>
      <c r="E23" s="23">
        <v>0</v>
      </c>
      <c r="F23" s="23">
        <v>1</v>
      </c>
      <c r="G23" s="23">
        <v>0</v>
      </c>
      <c r="H23" s="23">
        <v>0</v>
      </c>
      <c r="I23" s="23">
        <v>0</v>
      </c>
      <c r="J23" s="23">
        <v>0</v>
      </c>
      <c r="K23" s="23">
        <v>8</v>
      </c>
      <c r="L23" s="23">
        <v>5</v>
      </c>
      <c r="M23" s="23">
        <v>1</v>
      </c>
      <c r="N23" s="23">
        <v>2</v>
      </c>
      <c r="O23" s="23">
        <v>1</v>
      </c>
      <c r="P23" s="23">
        <v>1</v>
      </c>
      <c r="Q23" s="23">
        <v>0</v>
      </c>
      <c r="R23" s="23">
        <v>0</v>
      </c>
      <c r="S23" s="23">
        <f t="shared" si="2"/>
        <v>7</v>
      </c>
      <c r="T23" s="23">
        <f t="shared" si="3"/>
        <v>6</v>
      </c>
      <c r="U23" s="23">
        <f t="shared" si="4"/>
        <v>0</v>
      </c>
      <c r="V23" s="23">
        <f t="shared" si="5"/>
        <v>1</v>
      </c>
      <c r="W23" s="23">
        <f t="shared" si="6"/>
        <v>9</v>
      </c>
      <c r="X23" s="23">
        <f t="shared" si="7"/>
        <v>6</v>
      </c>
      <c r="Y23" s="23">
        <f t="shared" si="8"/>
        <v>1</v>
      </c>
      <c r="Z23" s="23">
        <f t="shared" si="9"/>
        <v>2</v>
      </c>
    </row>
    <row r="24" spans="2:26" ht="20.149999999999999" customHeight="1" thickBot="1" x14ac:dyDescent="0.35">
      <c r="B24" s="6" t="s">
        <v>14</v>
      </c>
      <c r="C24" s="23">
        <v>15</v>
      </c>
      <c r="D24" s="23">
        <v>9</v>
      </c>
      <c r="E24" s="23">
        <v>3</v>
      </c>
      <c r="F24" s="23">
        <v>3</v>
      </c>
      <c r="G24" s="23">
        <v>9</v>
      </c>
      <c r="H24" s="23">
        <v>6</v>
      </c>
      <c r="I24" s="23">
        <v>3</v>
      </c>
      <c r="J24" s="23">
        <v>0</v>
      </c>
      <c r="K24" s="23">
        <v>17</v>
      </c>
      <c r="L24" s="23">
        <v>9</v>
      </c>
      <c r="M24" s="23">
        <v>2</v>
      </c>
      <c r="N24" s="23">
        <v>6</v>
      </c>
      <c r="O24" s="23">
        <v>10</v>
      </c>
      <c r="P24" s="23">
        <v>8</v>
      </c>
      <c r="Q24" s="23">
        <v>2</v>
      </c>
      <c r="R24" s="23">
        <v>0</v>
      </c>
      <c r="S24" s="23">
        <f t="shared" si="2"/>
        <v>24</v>
      </c>
      <c r="T24" s="23">
        <f t="shared" si="3"/>
        <v>15</v>
      </c>
      <c r="U24" s="23">
        <f t="shared" si="4"/>
        <v>6</v>
      </c>
      <c r="V24" s="23">
        <f t="shared" si="5"/>
        <v>3</v>
      </c>
      <c r="W24" s="23">
        <f t="shared" si="6"/>
        <v>27</v>
      </c>
      <c r="X24" s="23">
        <f t="shared" si="7"/>
        <v>17</v>
      </c>
      <c r="Y24" s="23">
        <f t="shared" si="8"/>
        <v>4</v>
      </c>
      <c r="Z24" s="23">
        <f t="shared" si="9"/>
        <v>6</v>
      </c>
    </row>
    <row r="25" spans="2:26" ht="20.149999999999999" customHeight="1" thickBot="1" x14ac:dyDescent="0.35">
      <c r="B25" s="6" t="s">
        <v>15</v>
      </c>
      <c r="C25" s="23">
        <v>4</v>
      </c>
      <c r="D25" s="23">
        <v>4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6</v>
      </c>
      <c r="L25" s="23">
        <v>4</v>
      </c>
      <c r="M25" s="23">
        <v>1</v>
      </c>
      <c r="N25" s="23">
        <v>1</v>
      </c>
      <c r="O25" s="23">
        <v>0</v>
      </c>
      <c r="P25" s="23">
        <v>0</v>
      </c>
      <c r="Q25" s="23">
        <v>0</v>
      </c>
      <c r="R25" s="23">
        <v>0</v>
      </c>
      <c r="S25" s="23">
        <f t="shared" si="2"/>
        <v>4</v>
      </c>
      <c r="T25" s="23">
        <f t="shared" si="3"/>
        <v>4</v>
      </c>
      <c r="U25" s="23">
        <f t="shared" si="4"/>
        <v>0</v>
      </c>
      <c r="V25" s="23">
        <f t="shared" si="5"/>
        <v>0</v>
      </c>
      <c r="W25" s="23">
        <f t="shared" si="6"/>
        <v>6</v>
      </c>
      <c r="X25" s="23">
        <f t="shared" si="7"/>
        <v>4</v>
      </c>
      <c r="Y25" s="23">
        <f t="shared" si="8"/>
        <v>1</v>
      </c>
      <c r="Z25" s="23">
        <f t="shared" si="9"/>
        <v>1</v>
      </c>
    </row>
    <row r="26" spans="2:26" ht="20.149999999999999" customHeight="1" thickBot="1" x14ac:dyDescent="0.35">
      <c r="B26" s="6" t="s">
        <v>16</v>
      </c>
      <c r="C26" s="23">
        <v>8</v>
      </c>
      <c r="D26" s="23">
        <v>7</v>
      </c>
      <c r="E26" s="23">
        <v>1</v>
      </c>
      <c r="F26" s="23">
        <v>0</v>
      </c>
      <c r="G26" s="23">
        <v>2</v>
      </c>
      <c r="H26" s="23">
        <v>1</v>
      </c>
      <c r="I26" s="23">
        <v>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f t="shared" si="2"/>
        <v>10</v>
      </c>
      <c r="T26" s="23">
        <f t="shared" si="3"/>
        <v>8</v>
      </c>
      <c r="U26" s="23">
        <f t="shared" si="4"/>
        <v>2</v>
      </c>
      <c r="V26" s="23">
        <f t="shared" si="5"/>
        <v>0</v>
      </c>
      <c r="W26" s="23">
        <f t="shared" si="6"/>
        <v>0</v>
      </c>
      <c r="X26" s="23">
        <f t="shared" si="7"/>
        <v>0</v>
      </c>
      <c r="Y26" s="23">
        <f t="shared" si="8"/>
        <v>0</v>
      </c>
      <c r="Z26" s="23">
        <f t="shared" si="9"/>
        <v>0</v>
      </c>
    </row>
    <row r="27" spans="2:26" ht="20.149999999999999" customHeight="1" thickBot="1" x14ac:dyDescent="0.35">
      <c r="B27" s="7" t="s">
        <v>17</v>
      </c>
      <c r="C27" s="23">
        <v>8</v>
      </c>
      <c r="D27" s="23">
        <v>6</v>
      </c>
      <c r="E27" s="23">
        <v>1</v>
      </c>
      <c r="F27" s="23">
        <v>1</v>
      </c>
      <c r="G27" s="23">
        <v>0</v>
      </c>
      <c r="H27" s="23">
        <v>0</v>
      </c>
      <c r="I27" s="23">
        <v>0</v>
      </c>
      <c r="J27" s="23">
        <v>0</v>
      </c>
      <c r="K27" s="23">
        <v>10</v>
      </c>
      <c r="L27" s="23">
        <v>8</v>
      </c>
      <c r="M27" s="23">
        <v>2</v>
      </c>
      <c r="N27" s="23">
        <v>0</v>
      </c>
      <c r="O27" s="23">
        <v>1</v>
      </c>
      <c r="P27" s="23">
        <v>1</v>
      </c>
      <c r="Q27" s="23">
        <v>0</v>
      </c>
      <c r="R27" s="23">
        <v>0</v>
      </c>
      <c r="S27" s="23">
        <f t="shared" si="2"/>
        <v>8</v>
      </c>
      <c r="T27" s="23">
        <f t="shared" si="3"/>
        <v>6</v>
      </c>
      <c r="U27" s="23">
        <f t="shared" si="4"/>
        <v>1</v>
      </c>
      <c r="V27" s="23">
        <f t="shared" si="5"/>
        <v>1</v>
      </c>
      <c r="W27" s="23">
        <f t="shared" si="6"/>
        <v>11</v>
      </c>
      <c r="X27" s="23">
        <f t="shared" si="7"/>
        <v>9</v>
      </c>
      <c r="Y27" s="23">
        <f t="shared" si="8"/>
        <v>2</v>
      </c>
      <c r="Z27" s="23">
        <f t="shared" si="9"/>
        <v>0</v>
      </c>
    </row>
    <row r="28" spans="2:26" ht="20.149999999999999" customHeight="1" thickBot="1" x14ac:dyDescent="0.35">
      <c r="B28" s="8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f t="shared" si="2"/>
        <v>0</v>
      </c>
      <c r="T28" s="23">
        <f t="shared" si="3"/>
        <v>0</v>
      </c>
      <c r="U28" s="23">
        <f t="shared" si="4"/>
        <v>0</v>
      </c>
      <c r="V28" s="23">
        <f t="shared" si="5"/>
        <v>0</v>
      </c>
      <c r="W28" s="23">
        <f t="shared" si="6"/>
        <v>0</v>
      </c>
      <c r="X28" s="23">
        <f t="shared" si="7"/>
        <v>0</v>
      </c>
      <c r="Y28" s="23">
        <f t="shared" si="8"/>
        <v>0</v>
      </c>
      <c r="Z28" s="23">
        <f t="shared" si="9"/>
        <v>0</v>
      </c>
    </row>
    <row r="29" spans="2:26" ht="20.149999999999999" customHeight="1" thickBot="1" x14ac:dyDescent="0.35">
      <c r="B29" s="9" t="s">
        <v>33</v>
      </c>
      <c r="C29" s="12">
        <f>SUM(C12:C28)</f>
        <v>135</v>
      </c>
      <c r="D29" s="12">
        <f t="shared" ref="D29:R29" si="10">SUM(D12:D28)</f>
        <v>95</v>
      </c>
      <c r="E29" s="12">
        <f t="shared" si="10"/>
        <v>20</v>
      </c>
      <c r="F29" s="12">
        <f t="shared" si="10"/>
        <v>20</v>
      </c>
      <c r="G29" s="12">
        <f t="shared" si="10"/>
        <v>29</v>
      </c>
      <c r="H29" s="12">
        <f t="shared" si="10"/>
        <v>20</v>
      </c>
      <c r="I29" s="12">
        <f t="shared" si="10"/>
        <v>8</v>
      </c>
      <c r="J29" s="12">
        <f t="shared" si="10"/>
        <v>1</v>
      </c>
      <c r="K29" s="12">
        <f t="shared" si="10"/>
        <v>134</v>
      </c>
      <c r="L29" s="12">
        <f t="shared" si="10"/>
        <v>86</v>
      </c>
      <c r="M29" s="12">
        <f t="shared" si="10"/>
        <v>27</v>
      </c>
      <c r="N29" s="12">
        <f t="shared" si="10"/>
        <v>21</v>
      </c>
      <c r="O29" s="12">
        <f t="shared" si="10"/>
        <v>42</v>
      </c>
      <c r="P29" s="12">
        <f t="shared" si="10"/>
        <v>37</v>
      </c>
      <c r="Q29" s="12">
        <f t="shared" si="10"/>
        <v>5</v>
      </c>
      <c r="R29" s="12">
        <f t="shared" si="10"/>
        <v>0</v>
      </c>
      <c r="S29" s="12">
        <f>SUM(S12:S28)</f>
        <v>164</v>
      </c>
      <c r="T29" s="12">
        <f t="shared" ref="T29:Z29" si="11">SUM(T12:T28)</f>
        <v>115</v>
      </c>
      <c r="U29" s="12">
        <f t="shared" si="11"/>
        <v>28</v>
      </c>
      <c r="V29" s="12">
        <f t="shared" si="11"/>
        <v>21</v>
      </c>
      <c r="W29" s="12">
        <f t="shared" si="11"/>
        <v>176</v>
      </c>
      <c r="X29" s="12">
        <f t="shared" si="11"/>
        <v>123</v>
      </c>
      <c r="Y29" s="12">
        <f t="shared" si="11"/>
        <v>32</v>
      </c>
      <c r="Z29" s="12">
        <f t="shared" si="11"/>
        <v>21</v>
      </c>
    </row>
    <row r="30" spans="2:26" x14ac:dyDescent="0.3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3" spans="2:14" ht="44.25" customHeight="1" thickBot="1" x14ac:dyDescent="0.35">
      <c r="B33" s="18"/>
      <c r="C33" s="33" t="s">
        <v>122</v>
      </c>
      <c r="D33" s="33"/>
      <c r="E33" s="33"/>
      <c r="F33" s="33"/>
      <c r="G33" s="33" t="s">
        <v>122</v>
      </c>
      <c r="H33" s="33"/>
      <c r="I33" s="33"/>
      <c r="J33" s="33"/>
      <c r="K33" s="33" t="s">
        <v>122</v>
      </c>
      <c r="L33" s="33"/>
      <c r="M33" s="33"/>
      <c r="N33" s="33"/>
    </row>
    <row r="34" spans="2:14" ht="44.25" customHeight="1" thickBot="1" x14ac:dyDescent="0.35">
      <c r="B34" s="18"/>
      <c r="C34" s="54" t="s">
        <v>99</v>
      </c>
      <c r="D34" s="53"/>
      <c r="E34" s="53"/>
      <c r="F34" s="53"/>
      <c r="G34" s="54" t="s">
        <v>101</v>
      </c>
      <c r="H34" s="53"/>
      <c r="I34" s="53"/>
      <c r="J34" s="53"/>
      <c r="K34" s="54" t="s">
        <v>100</v>
      </c>
      <c r="L34" s="53"/>
      <c r="M34" s="53"/>
      <c r="N34" s="53"/>
    </row>
    <row r="35" spans="2:14" ht="44.25" customHeight="1" thickBot="1" x14ac:dyDescent="0.35">
      <c r="B35" s="18"/>
      <c r="C35" s="10" t="s">
        <v>33</v>
      </c>
      <c r="D35" s="10" t="s">
        <v>93</v>
      </c>
      <c r="E35" s="10" t="s">
        <v>94</v>
      </c>
      <c r="F35" s="10" t="s">
        <v>95</v>
      </c>
      <c r="G35" s="10" t="s">
        <v>33</v>
      </c>
      <c r="H35" s="10" t="s">
        <v>93</v>
      </c>
      <c r="I35" s="10" t="s">
        <v>94</v>
      </c>
      <c r="J35" s="10" t="s">
        <v>95</v>
      </c>
      <c r="K35" s="10" t="s">
        <v>33</v>
      </c>
      <c r="L35" s="10" t="s">
        <v>93</v>
      </c>
      <c r="M35" s="10" t="s">
        <v>94</v>
      </c>
      <c r="N35" s="10" t="s">
        <v>95</v>
      </c>
    </row>
    <row r="36" spans="2:14" ht="20.149999999999999" customHeight="1" thickBot="1" x14ac:dyDescent="0.35">
      <c r="B36" s="5" t="s">
        <v>2</v>
      </c>
      <c r="C36" s="14">
        <f t="shared" ref="C36:J36" si="12">IF(C12=0,"-",IF(K12=0,"-",(K12-C12)/C12))</f>
        <v>-0.375</v>
      </c>
      <c r="D36" s="14">
        <f t="shared" si="12"/>
        <v>-0.5</v>
      </c>
      <c r="E36" s="14">
        <f t="shared" si="12"/>
        <v>0.2</v>
      </c>
      <c r="F36" s="14">
        <f t="shared" si="12"/>
        <v>0</v>
      </c>
      <c r="G36" s="14">
        <f t="shared" si="12"/>
        <v>0.2</v>
      </c>
      <c r="H36" s="14">
        <f t="shared" si="12"/>
        <v>0.5</v>
      </c>
      <c r="I36" s="14" t="str">
        <f t="shared" si="12"/>
        <v>-</v>
      </c>
      <c r="J36" s="14" t="str">
        <f t="shared" si="12"/>
        <v>-</v>
      </c>
      <c r="K36" s="14">
        <f>IF(S12=0,"-",IF(W12=0,"-",(W12-S12)/S12))</f>
        <v>-0.29729729729729731</v>
      </c>
      <c r="L36" s="14">
        <f>IF(T12=0,"-",IF(X12=0,"-",(X12-T12)/T12))</f>
        <v>-0.36666666666666664</v>
      </c>
      <c r="M36" s="14">
        <f>IF(U12=0,"-",IF(Y12=0,"-",(Y12-U12)/U12))</f>
        <v>0</v>
      </c>
      <c r="N36" s="14">
        <f>IF(V12=0,"-",IF(Z12=0,"-",(Z12-V12)/V12))</f>
        <v>0</v>
      </c>
    </row>
    <row r="37" spans="2:14" ht="20.149999999999999" customHeight="1" thickBot="1" x14ac:dyDescent="0.35">
      <c r="B37" s="6" t="s">
        <v>3</v>
      </c>
      <c r="C37" s="14">
        <f t="shared" ref="C37:J37" si="13">IF(C13=0,"-",IF(K13=0,"-",(K13-C13)/C13))</f>
        <v>0.66666666666666663</v>
      </c>
      <c r="D37" s="14">
        <f t="shared" si="13"/>
        <v>1</v>
      </c>
      <c r="E37" s="14" t="str">
        <f t="shared" si="13"/>
        <v>-</v>
      </c>
      <c r="F37" s="14" t="str">
        <f t="shared" si="13"/>
        <v>-</v>
      </c>
      <c r="G37" s="14" t="str">
        <f t="shared" si="13"/>
        <v>-</v>
      </c>
      <c r="H37" s="14" t="str">
        <f t="shared" si="13"/>
        <v>-</v>
      </c>
      <c r="I37" s="14" t="str">
        <f t="shared" si="13"/>
        <v>-</v>
      </c>
      <c r="J37" s="14" t="str">
        <f t="shared" si="13"/>
        <v>-</v>
      </c>
      <c r="K37" s="14">
        <f t="shared" ref="K37:N37" si="14">IF(S13=0,"-",IF(W13=0,"-",(W13-S13)/S13))</f>
        <v>0.66666666666666663</v>
      </c>
      <c r="L37" s="14">
        <f t="shared" si="14"/>
        <v>1</v>
      </c>
      <c r="M37" s="14" t="str">
        <f t="shared" si="14"/>
        <v>-</v>
      </c>
      <c r="N37" s="14" t="str">
        <f t="shared" si="14"/>
        <v>-</v>
      </c>
    </row>
    <row r="38" spans="2:14" ht="20.149999999999999" customHeight="1" thickBot="1" x14ac:dyDescent="0.35">
      <c r="B38" s="6" t="s">
        <v>4</v>
      </c>
      <c r="C38" s="14">
        <f t="shared" ref="C38:J38" si="15">IF(C14=0,"-",IF(K14=0,"-",(K14-C14)/C14))</f>
        <v>0</v>
      </c>
      <c r="D38" s="14">
        <f t="shared" si="15"/>
        <v>0</v>
      </c>
      <c r="E38" s="14" t="str">
        <f t="shared" si="15"/>
        <v>-</v>
      </c>
      <c r="F38" s="14" t="str">
        <f t="shared" si="15"/>
        <v>-</v>
      </c>
      <c r="G38" s="14" t="str">
        <f t="shared" si="15"/>
        <v>-</v>
      </c>
      <c r="H38" s="14" t="str">
        <f t="shared" si="15"/>
        <v>-</v>
      </c>
      <c r="I38" s="14" t="str">
        <f t="shared" si="15"/>
        <v>-</v>
      </c>
      <c r="J38" s="14" t="str">
        <f t="shared" si="15"/>
        <v>-</v>
      </c>
      <c r="K38" s="14">
        <f t="shared" ref="K38:N38" si="16">IF(S14=0,"-",IF(W14=0,"-",(W14-S14)/S14))</f>
        <v>0</v>
      </c>
      <c r="L38" s="14">
        <f t="shared" si="16"/>
        <v>0</v>
      </c>
      <c r="M38" s="14" t="str">
        <f t="shared" si="16"/>
        <v>-</v>
      </c>
      <c r="N38" s="14" t="str">
        <f t="shared" si="16"/>
        <v>-</v>
      </c>
    </row>
    <row r="39" spans="2:14" ht="20.149999999999999" customHeight="1" thickBot="1" x14ac:dyDescent="0.35">
      <c r="B39" s="6" t="s">
        <v>5</v>
      </c>
      <c r="C39" s="14" t="str">
        <f t="shared" ref="C39:J39" si="17">IF(C15=0,"-",IF(K15=0,"-",(K15-C15)/C15))</f>
        <v>-</v>
      </c>
      <c r="D39" s="14" t="str">
        <f t="shared" si="17"/>
        <v>-</v>
      </c>
      <c r="E39" s="14" t="str">
        <f t="shared" si="17"/>
        <v>-</v>
      </c>
      <c r="F39" s="14" t="str">
        <f t="shared" si="17"/>
        <v>-</v>
      </c>
      <c r="G39" s="14" t="str">
        <f t="shared" si="17"/>
        <v>-</v>
      </c>
      <c r="H39" s="14" t="str">
        <f t="shared" si="17"/>
        <v>-</v>
      </c>
      <c r="I39" s="14" t="str">
        <f t="shared" si="17"/>
        <v>-</v>
      </c>
      <c r="J39" s="14" t="str">
        <f t="shared" si="17"/>
        <v>-</v>
      </c>
      <c r="K39" s="14" t="str">
        <f t="shared" ref="K39:N39" si="18">IF(S15=0,"-",IF(W15=0,"-",(W15-S15)/S15))</f>
        <v>-</v>
      </c>
      <c r="L39" s="14" t="str">
        <f t="shared" si="18"/>
        <v>-</v>
      </c>
      <c r="M39" s="14" t="str">
        <f t="shared" si="18"/>
        <v>-</v>
      </c>
      <c r="N39" s="14" t="str">
        <f t="shared" si="18"/>
        <v>-</v>
      </c>
    </row>
    <row r="40" spans="2:14" ht="20.149999999999999" customHeight="1" thickBot="1" x14ac:dyDescent="0.35">
      <c r="B40" s="6" t="s">
        <v>6</v>
      </c>
      <c r="C40" s="14">
        <f t="shared" ref="C40:J40" si="19">IF(C16=0,"-",IF(K16=0,"-",(K16-C16)/C16))</f>
        <v>1.25</v>
      </c>
      <c r="D40" s="14">
        <f t="shared" si="19"/>
        <v>1</v>
      </c>
      <c r="E40" s="14" t="str">
        <f t="shared" si="19"/>
        <v>-</v>
      </c>
      <c r="F40" s="14" t="str">
        <f t="shared" si="19"/>
        <v>-</v>
      </c>
      <c r="G40" s="14">
        <f t="shared" si="19"/>
        <v>5</v>
      </c>
      <c r="H40" s="14" t="str">
        <f t="shared" si="19"/>
        <v>-</v>
      </c>
      <c r="I40" s="14">
        <f t="shared" si="19"/>
        <v>1</v>
      </c>
      <c r="J40" s="14" t="str">
        <f t="shared" si="19"/>
        <v>-</v>
      </c>
      <c r="K40" s="14">
        <f t="shared" ref="K40:N40" si="20">IF(S16=0,"-",IF(W16=0,"-",(W16-S16)/S16))</f>
        <v>2</v>
      </c>
      <c r="L40" s="14">
        <f t="shared" si="20"/>
        <v>2.3333333333333335</v>
      </c>
      <c r="M40" s="14">
        <f t="shared" si="20"/>
        <v>4</v>
      </c>
      <c r="N40" s="14" t="str">
        <f t="shared" si="20"/>
        <v>-</v>
      </c>
    </row>
    <row r="41" spans="2:14" ht="20.149999999999999" customHeight="1" thickBot="1" x14ac:dyDescent="0.35">
      <c r="B41" s="6" t="s">
        <v>7</v>
      </c>
      <c r="C41" s="14" t="str">
        <f t="shared" ref="C41:J41" si="21">IF(C17=0,"-",IF(K17=0,"-",(K17-C17)/C17))</f>
        <v>-</v>
      </c>
      <c r="D41" s="14" t="str">
        <f t="shared" si="21"/>
        <v>-</v>
      </c>
      <c r="E41" s="14" t="str">
        <f t="shared" si="21"/>
        <v>-</v>
      </c>
      <c r="F41" s="14" t="str">
        <f t="shared" si="21"/>
        <v>-</v>
      </c>
      <c r="G41" s="14" t="str">
        <f t="shared" si="21"/>
        <v>-</v>
      </c>
      <c r="H41" s="14" t="str">
        <f t="shared" si="21"/>
        <v>-</v>
      </c>
      <c r="I41" s="14" t="str">
        <f t="shared" si="21"/>
        <v>-</v>
      </c>
      <c r="J41" s="14" t="str">
        <f t="shared" si="21"/>
        <v>-</v>
      </c>
      <c r="K41" s="14" t="str">
        <f t="shared" ref="K41:N41" si="22">IF(S17=0,"-",IF(W17=0,"-",(W17-S17)/S17))</f>
        <v>-</v>
      </c>
      <c r="L41" s="14" t="str">
        <f t="shared" si="22"/>
        <v>-</v>
      </c>
      <c r="M41" s="14" t="str">
        <f t="shared" si="22"/>
        <v>-</v>
      </c>
      <c r="N41" s="14" t="str">
        <f t="shared" si="22"/>
        <v>-</v>
      </c>
    </row>
    <row r="42" spans="2:14" ht="20.149999999999999" customHeight="1" thickBot="1" x14ac:dyDescent="0.35">
      <c r="B42" s="6" t="s">
        <v>8</v>
      </c>
      <c r="C42" s="14">
        <f t="shared" ref="C42:J42" si="23">IF(C18=0,"-",IF(K18=0,"-",(K18-C18)/C18))</f>
        <v>0.5</v>
      </c>
      <c r="D42" s="14">
        <f t="shared" si="23"/>
        <v>1</v>
      </c>
      <c r="E42" s="14">
        <f t="shared" si="23"/>
        <v>0</v>
      </c>
      <c r="F42" s="14" t="str">
        <f t="shared" si="23"/>
        <v>-</v>
      </c>
      <c r="G42" s="14" t="str">
        <f t="shared" si="23"/>
        <v>-</v>
      </c>
      <c r="H42" s="14" t="str">
        <f t="shared" si="23"/>
        <v>-</v>
      </c>
      <c r="I42" s="14" t="str">
        <f t="shared" si="23"/>
        <v>-</v>
      </c>
      <c r="J42" s="14" t="str">
        <f t="shared" si="23"/>
        <v>-</v>
      </c>
      <c r="K42" s="14">
        <f t="shared" ref="K42:N42" si="24">IF(S18=0,"-",IF(W18=0,"-",(W18-S18)/S18))</f>
        <v>0.5</v>
      </c>
      <c r="L42" s="14">
        <f t="shared" si="24"/>
        <v>1</v>
      </c>
      <c r="M42" s="14">
        <f t="shared" si="24"/>
        <v>0</v>
      </c>
      <c r="N42" s="14" t="str">
        <f t="shared" si="24"/>
        <v>-</v>
      </c>
    </row>
    <row r="43" spans="2:14" ht="20.149999999999999" customHeight="1" thickBot="1" x14ac:dyDescent="0.35">
      <c r="B43" s="6" t="s">
        <v>9</v>
      </c>
      <c r="C43" s="14">
        <f t="shared" ref="C43:J43" si="25">IF(C19=0,"-",IF(K19=0,"-",(K19-C19)/C19))</f>
        <v>0.5</v>
      </c>
      <c r="D43" s="14">
        <f t="shared" si="25"/>
        <v>1</v>
      </c>
      <c r="E43" s="14" t="str">
        <f t="shared" si="25"/>
        <v>-</v>
      </c>
      <c r="F43" s="14" t="str">
        <f t="shared" si="25"/>
        <v>-</v>
      </c>
      <c r="G43" s="14" t="str">
        <f t="shared" si="25"/>
        <v>-</v>
      </c>
      <c r="H43" s="14" t="str">
        <f t="shared" si="25"/>
        <v>-</v>
      </c>
      <c r="I43" s="14" t="str">
        <f t="shared" si="25"/>
        <v>-</v>
      </c>
      <c r="J43" s="14" t="str">
        <f t="shared" si="25"/>
        <v>-</v>
      </c>
      <c r="K43" s="14">
        <f t="shared" ref="K43:N43" si="26">IF(S19=0,"-",IF(W19=0,"-",(W19-S19)/S19))</f>
        <v>2</v>
      </c>
      <c r="L43" s="14">
        <f t="shared" si="26"/>
        <v>4</v>
      </c>
      <c r="M43" s="14" t="str">
        <f t="shared" si="26"/>
        <v>-</v>
      </c>
      <c r="N43" s="14" t="str">
        <f t="shared" si="26"/>
        <v>-</v>
      </c>
    </row>
    <row r="44" spans="2:14" ht="20.149999999999999" customHeight="1" thickBot="1" x14ac:dyDescent="0.35">
      <c r="B44" s="6" t="s">
        <v>10</v>
      </c>
      <c r="C44" s="14">
        <f t="shared" ref="C44:J44" si="27">IF(C20=0,"-",IF(K20=0,"-",(K20-C20)/C20))</f>
        <v>-3.7037037037037035E-2</v>
      </c>
      <c r="D44" s="14">
        <f t="shared" si="27"/>
        <v>7.6923076923076927E-2</v>
      </c>
      <c r="E44" s="14">
        <f t="shared" si="27"/>
        <v>-0.42857142857142855</v>
      </c>
      <c r="F44" s="14">
        <f t="shared" si="27"/>
        <v>0.14285714285714285</v>
      </c>
      <c r="G44" s="14">
        <f t="shared" si="27"/>
        <v>2</v>
      </c>
      <c r="H44" s="14">
        <f t="shared" si="27"/>
        <v>5</v>
      </c>
      <c r="I44" s="14" t="str">
        <f t="shared" si="27"/>
        <v>-</v>
      </c>
      <c r="J44" s="14" t="str">
        <f t="shared" si="27"/>
        <v>-</v>
      </c>
      <c r="K44" s="14">
        <f t="shared" ref="K44:N44" si="28">IF(S20=0,"-",IF(W20=0,"-",(W20-S20)/S20))</f>
        <v>0.22580645161290322</v>
      </c>
      <c r="L44" s="14">
        <f t="shared" si="28"/>
        <v>0.73333333333333328</v>
      </c>
      <c r="M44" s="14">
        <f t="shared" si="28"/>
        <v>-0.55555555555555558</v>
      </c>
      <c r="N44" s="14">
        <f t="shared" si="28"/>
        <v>0.14285714285714285</v>
      </c>
    </row>
    <row r="45" spans="2:14" ht="20.149999999999999" customHeight="1" thickBot="1" x14ac:dyDescent="0.35">
      <c r="B45" s="6" t="s">
        <v>11</v>
      </c>
      <c r="C45" s="14">
        <f t="shared" ref="C45:J45" si="29">IF(C21=0,"-",IF(K21=0,"-",(K21-C21)/C21))</f>
        <v>0</v>
      </c>
      <c r="D45" s="14">
        <f t="shared" si="29"/>
        <v>0</v>
      </c>
      <c r="E45" s="14">
        <f t="shared" si="29"/>
        <v>2</v>
      </c>
      <c r="F45" s="14">
        <f t="shared" si="29"/>
        <v>-0.5</v>
      </c>
      <c r="G45" s="14">
        <f t="shared" si="29"/>
        <v>-0.625</v>
      </c>
      <c r="H45" s="14">
        <f t="shared" si="29"/>
        <v>-0.7142857142857143</v>
      </c>
      <c r="I45" s="14" t="str">
        <f t="shared" si="29"/>
        <v>-</v>
      </c>
      <c r="J45" s="14" t="str">
        <f t="shared" si="29"/>
        <v>-</v>
      </c>
      <c r="K45" s="14">
        <f t="shared" ref="K45:N45" si="30">IF(S21=0,"-",IF(W21=0,"-",(W21-S21)/S21))</f>
        <v>-0.19230769230769232</v>
      </c>
      <c r="L45" s="14">
        <f t="shared" si="30"/>
        <v>-0.25</v>
      </c>
      <c r="M45" s="14">
        <f t="shared" si="30"/>
        <v>3</v>
      </c>
      <c r="N45" s="14">
        <f t="shared" si="30"/>
        <v>-0.6</v>
      </c>
    </row>
    <row r="46" spans="2:14" ht="20.149999999999999" customHeight="1" thickBot="1" x14ac:dyDescent="0.35">
      <c r="B46" s="6" t="s">
        <v>12</v>
      </c>
      <c r="C46" s="14">
        <f t="shared" ref="C46:J46" si="31">IF(C22=0,"-",IF(K22=0,"-",(K22-C22)/C22))</f>
        <v>0.66666666666666663</v>
      </c>
      <c r="D46" s="14">
        <f t="shared" si="31"/>
        <v>1</v>
      </c>
      <c r="E46" s="14">
        <f t="shared" si="31"/>
        <v>0</v>
      </c>
      <c r="F46" s="14" t="str">
        <f t="shared" si="31"/>
        <v>-</v>
      </c>
      <c r="G46" s="14" t="str">
        <f t="shared" si="31"/>
        <v>-</v>
      </c>
      <c r="H46" s="14" t="str">
        <f t="shared" si="31"/>
        <v>-</v>
      </c>
      <c r="I46" s="14" t="str">
        <f t="shared" si="31"/>
        <v>-</v>
      </c>
      <c r="J46" s="14" t="str">
        <f t="shared" si="31"/>
        <v>-</v>
      </c>
      <c r="K46" s="14">
        <f t="shared" ref="K46:N46" si="32">IF(S22=0,"-",IF(W22=0,"-",(W22-S22)/S22))</f>
        <v>0.66666666666666663</v>
      </c>
      <c r="L46" s="14">
        <f t="shared" si="32"/>
        <v>1</v>
      </c>
      <c r="M46" s="14">
        <f t="shared" si="32"/>
        <v>0</v>
      </c>
      <c r="N46" s="14" t="str">
        <f t="shared" si="32"/>
        <v>-</v>
      </c>
    </row>
    <row r="47" spans="2:14" ht="20.149999999999999" customHeight="1" thickBot="1" x14ac:dyDescent="0.35">
      <c r="B47" s="6" t="s">
        <v>13</v>
      </c>
      <c r="C47" s="14">
        <f t="shared" ref="C47:J47" si="33">IF(C23=0,"-",IF(K23=0,"-",(K23-C23)/C23))</f>
        <v>0.14285714285714285</v>
      </c>
      <c r="D47" s="14">
        <f t="shared" si="33"/>
        <v>-0.16666666666666666</v>
      </c>
      <c r="E47" s="14" t="str">
        <f t="shared" si="33"/>
        <v>-</v>
      </c>
      <c r="F47" s="14">
        <f t="shared" si="33"/>
        <v>1</v>
      </c>
      <c r="G47" s="14" t="str">
        <f t="shared" si="33"/>
        <v>-</v>
      </c>
      <c r="H47" s="14" t="str">
        <f t="shared" si="33"/>
        <v>-</v>
      </c>
      <c r="I47" s="14" t="str">
        <f t="shared" si="33"/>
        <v>-</v>
      </c>
      <c r="J47" s="14" t="str">
        <f t="shared" si="33"/>
        <v>-</v>
      </c>
      <c r="K47" s="14">
        <f t="shared" ref="K47:N47" si="34">IF(S23=0,"-",IF(W23=0,"-",(W23-S23)/S23))</f>
        <v>0.2857142857142857</v>
      </c>
      <c r="L47" s="14">
        <f t="shared" si="34"/>
        <v>0</v>
      </c>
      <c r="M47" s="14" t="str">
        <f t="shared" si="34"/>
        <v>-</v>
      </c>
      <c r="N47" s="14">
        <f t="shared" si="34"/>
        <v>1</v>
      </c>
    </row>
    <row r="48" spans="2:14" ht="20.149999999999999" customHeight="1" thickBot="1" x14ac:dyDescent="0.35">
      <c r="B48" s="6" t="s">
        <v>14</v>
      </c>
      <c r="C48" s="14">
        <f t="shared" ref="C48:J48" si="35">IF(C24=0,"-",IF(K24=0,"-",(K24-C24)/C24))</f>
        <v>0.13333333333333333</v>
      </c>
      <c r="D48" s="14">
        <f t="shared" si="35"/>
        <v>0</v>
      </c>
      <c r="E48" s="14">
        <f t="shared" si="35"/>
        <v>-0.33333333333333331</v>
      </c>
      <c r="F48" s="14">
        <f t="shared" si="35"/>
        <v>1</v>
      </c>
      <c r="G48" s="14">
        <f t="shared" si="35"/>
        <v>0.1111111111111111</v>
      </c>
      <c r="H48" s="14">
        <f t="shared" si="35"/>
        <v>0.33333333333333331</v>
      </c>
      <c r="I48" s="14">
        <f t="shared" si="35"/>
        <v>-0.33333333333333331</v>
      </c>
      <c r="J48" s="14" t="str">
        <f t="shared" si="35"/>
        <v>-</v>
      </c>
      <c r="K48" s="14">
        <f t="shared" ref="K48:N48" si="36">IF(S24=0,"-",IF(W24=0,"-",(W24-S24)/S24))</f>
        <v>0.125</v>
      </c>
      <c r="L48" s="14">
        <f t="shared" si="36"/>
        <v>0.13333333333333333</v>
      </c>
      <c r="M48" s="14">
        <f t="shared" si="36"/>
        <v>-0.33333333333333331</v>
      </c>
      <c r="N48" s="14">
        <f t="shared" si="36"/>
        <v>1</v>
      </c>
    </row>
    <row r="49" spans="2:14" ht="20.149999999999999" customHeight="1" thickBot="1" x14ac:dyDescent="0.35">
      <c r="B49" s="6" t="s">
        <v>15</v>
      </c>
      <c r="C49" s="14">
        <f t="shared" ref="C49:J49" si="37">IF(C25=0,"-",IF(K25=0,"-",(K25-C25)/C25))</f>
        <v>0.5</v>
      </c>
      <c r="D49" s="14">
        <f t="shared" si="37"/>
        <v>0</v>
      </c>
      <c r="E49" s="14" t="str">
        <f t="shared" si="37"/>
        <v>-</v>
      </c>
      <c r="F49" s="14" t="str">
        <f t="shared" si="37"/>
        <v>-</v>
      </c>
      <c r="G49" s="14" t="str">
        <f t="shared" si="37"/>
        <v>-</v>
      </c>
      <c r="H49" s="14" t="str">
        <f t="shared" si="37"/>
        <v>-</v>
      </c>
      <c r="I49" s="14" t="str">
        <f t="shared" si="37"/>
        <v>-</v>
      </c>
      <c r="J49" s="14" t="str">
        <f t="shared" si="37"/>
        <v>-</v>
      </c>
      <c r="K49" s="14">
        <f t="shared" ref="K49:N49" si="38">IF(S25=0,"-",IF(W25=0,"-",(W25-S25)/S25))</f>
        <v>0.5</v>
      </c>
      <c r="L49" s="14">
        <f t="shared" si="38"/>
        <v>0</v>
      </c>
      <c r="M49" s="14" t="str">
        <f t="shared" si="38"/>
        <v>-</v>
      </c>
      <c r="N49" s="14" t="str">
        <f t="shared" si="38"/>
        <v>-</v>
      </c>
    </row>
    <row r="50" spans="2:14" ht="20.149999999999999" customHeight="1" thickBot="1" x14ac:dyDescent="0.35">
      <c r="B50" s="6" t="s">
        <v>16</v>
      </c>
      <c r="C50" s="14" t="str">
        <f t="shared" ref="C50:J50" si="39">IF(C26=0,"-",IF(K26=0,"-",(K26-C26)/C26))</f>
        <v>-</v>
      </c>
      <c r="D50" s="14" t="str">
        <f t="shared" si="39"/>
        <v>-</v>
      </c>
      <c r="E50" s="14" t="str">
        <f t="shared" si="39"/>
        <v>-</v>
      </c>
      <c r="F50" s="14" t="str">
        <f t="shared" si="39"/>
        <v>-</v>
      </c>
      <c r="G50" s="14" t="str">
        <f t="shared" si="39"/>
        <v>-</v>
      </c>
      <c r="H50" s="14" t="str">
        <f t="shared" si="39"/>
        <v>-</v>
      </c>
      <c r="I50" s="14" t="str">
        <f t="shared" si="39"/>
        <v>-</v>
      </c>
      <c r="J50" s="14" t="str">
        <f t="shared" si="39"/>
        <v>-</v>
      </c>
      <c r="K50" s="14" t="str">
        <f t="shared" ref="K50:N50" si="40">IF(S26=0,"-",IF(W26=0,"-",(W26-S26)/S26))</f>
        <v>-</v>
      </c>
      <c r="L50" s="14" t="str">
        <f t="shared" si="40"/>
        <v>-</v>
      </c>
      <c r="M50" s="14" t="str">
        <f t="shared" si="40"/>
        <v>-</v>
      </c>
      <c r="N50" s="14" t="str">
        <f t="shared" si="40"/>
        <v>-</v>
      </c>
    </row>
    <row r="51" spans="2:14" ht="20.149999999999999" customHeight="1" thickBot="1" x14ac:dyDescent="0.35">
      <c r="B51" s="7" t="s">
        <v>17</v>
      </c>
      <c r="C51" s="14">
        <f t="shared" ref="C51:J51" si="41">IF(C27=0,"-",IF(K27=0,"-",(K27-C27)/C27))</f>
        <v>0.25</v>
      </c>
      <c r="D51" s="14">
        <f t="shared" si="41"/>
        <v>0.33333333333333331</v>
      </c>
      <c r="E51" s="14">
        <f t="shared" si="41"/>
        <v>1</v>
      </c>
      <c r="F51" s="14" t="str">
        <f t="shared" si="41"/>
        <v>-</v>
      </c>
      <c r="G51" s="14" t="str">
        <f t="shared" si="41"/>
        <v>-</v>
      </c>
      <c r="H51" s="14" t="str">
        <f t="shared" si="41"/>
        <v>-</v>
      </c>
      <c r="I51" s="14" t="str">
        <f t="shared" si="41"/>
        <v>-</v>
      </c>
      <c r="J51" s="14" t="str">
        <f t="shared" si="41"/>
        <v>-</v>
      </c>
      <c r="K51" s="14">
        <f t="shared" ref="K51:N51" si="42">IF(S27=0,"-",IF(W27=0,"-",(W27-S27)/S27))</f>
        <v>0.375</v>
      </c>
      <c r="L51" s="14">
        <f t="shared" si="42"/>
        <v>0.5</v>
      </c>
      <c r="M51" s="14">
        <f t="shared" si="42"/>
        <v>1</v>
      </c>
      <c r="N51" s="14" t="str">
        <f t="shared" si="42"/>
        <v>-</v>
      </c>
    </row>
    <row r="52" spans="2:14" ht="20.149999999999999" customHeight="1" thickBot="1" x14ac:dyDescent="0.35">
      <c r="B52" s="8" t="s">
        <v>18</v>
      </c>
      <c r="C52" s="14" t="str">
        <f t="shared" ref="C52:J52" si="43">IF(C28=0,"-",IF(K28=0,"-",(K28-C28)/C28))</f>
        <v>-</v>
      </c>
      <c r="D52" s="14" t="str">
        <f t="shared" si="43"/>
        <v>-</v>
      </c>
      <c r="E52" s="14" t="str">
        <f t="shared" si="43"/>
        <v>-</v>
      </c>
      <c r="F52" s="14" t="str">
        <f t="shared" si="43"/>
        <v>-</v>
      </c>
      <c r="G52" s="14" t="str">
        <f t="shared" si="43"/>
        <v>-</v>
      </c>
      <c r="H52" s="14" t="str">
        <f t="shared" si="43"/>
        <v>-</v>
      </c>
      <c r="I52" s="14" t="str">
        <f t="shared" si="43"/>
        <v>-</v>
      </c>
      <c r="J52" s="14" t="str">
        <f t="shared" si="43"/>
        <v>-</v>
      </c>
      <c r="K52" s="14" t="str">
        <f t="shared" ref="K52:N52" si="44">IF(S28=0,"-",IF(W28=0,"-",(W28-S28)/S28))</f>
        <v>-</v>
      </c>
      <c r="L52" s="14" t="str">
        <f t="shared" si="44"/>
        <v>-</v>
      </c>
      <c r="M52" s="14" t="str">
        <f t="shared" si="44"/>
        <v>-</v>
      </c>
      <c r="N52" s="14" t="str">
        <f t="shared" si="44"/>
        <v>-</v>
      </c>
    </row>
    <row r="53" spans="2:14" ht="20.149999999999999" customHeight="1" thickBot="1" x14ac:dyDescent="0.35">
      <c r="B53" s="9" t="s">
        <v>33</v>
      </c>
      <c r="C53" s="15">
        <f t="shared" ref="C53:J53" si="45">IF(C29=0,"-",IF(K29=0,"-",(K29-C29)/C29))</f>
        <v>-7.4074074074074077E-3</v>
      </c>
      <c r="D53" s="15">
        <f t="shared" si="45"/>
        <v>-9.4736842105263161E-2</v>
      </c>
      <c r="E53" s="15">
        <f t="shared" si="45"/>
        <v>0.35</v>
      </c>
      <c r="F53" s="15">
        <f t="shared" si="45"/>
        <v>0.05</v>
      </c>
      <c r="G53" s="15">
        <f t="shared" si="45"/>
        <v>0.44827586206896552</v>
      </c>
      <c r="H53" s="15">
        <f t="shared" si="45"/>
        <v>0.85</v>
      </c>
      <c r="I53" s="15">
        <f t="shared" si="45"/>
        <v>-0.375</v>
      </c>
      <c r="J53" s="15" t="str">
        <f t="shared" si="45"/>
        <v>-</v>
      </c>
      <c r="K53" s="15">
        <f t="shared" ref="K53:N53" si="46">IF(S29=0,"-",IF(W29=0,"-",(W29-S29)/S29))</f>
        <v>7.3170731707317069E-2</v>
      </c>
      <c r="L53" s="15">
        <f t="shared" si="46"/>
        <v>6.9565217391304349E-2</v>
      </c>
      <c r="M53" s="15">
        <f t="shared" si="46"/>
        <v>0.14285714285714285</v>
      </c>
      <c r="N53" s="15">
        <f t="shared" si="46"/>
        <v>0</v>
      </c>
    </row>
    <row r="54" spans="2:14" x14ac:dyDescent="0.3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</sheetData>
  <mergeCells count="16">
    <mergeCell ref="B9:B11"/>
    <mergeCell ref="O10:R10"/>
    <mergeCell ref="C33:F33"/>
    <mergeCell ref="C34:F34"/>
    <mergeCell ref="G33:J33"/>
    <mergeCell ref="G34:J34"/>
    <mergeCell ref="K33:N33"/>
    <mergeCell ref="K34:N34"/>
    <mergeCell ref="S9:V9"/>
    <mergeCell ref="W9:Z9"/>
    <mergeCell ref="S10:Z10"/>
    <mergeCell ref="C10:F10"/>
    <mergeCell ref="G10:J10"/>
    <mergeCell ref="C9:J9"/>
    <mergeCell ref="K9:R9"/>
    <mergeCell ref="K10:N10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7.84375" customWidth="1"/>
    <col min="4" max="5" width="12.4609375" bestFit="1" customWidth="1"/>
    <col min="6" max="6" width="10.23046875" bestFit="1" customWidth="1"/>
    <col min="7" max="7" width="12" bestFit="1" customWidth="1"/>
    <col min="8" max="8" width="7.84375" customWidth="1"/>
    <col min="9" max="10" width="12.4609375" bestFit="1" customWidth="1"/>
    <col min="11" max="11" width="10.23046875" bestFit="1" customWidth="1"/>
    <col min="12" max="12" width="12" bestFit="1" customWidth="1"/>
    <col min="13" max="13" width="9.61328125" bestFit="1" customWidth="1"/>
    <col min="14" max="15" width="12.4609375" bestFit="1" customWidth="1"/>
    <col min="16" max="16" width="10.23046875" bestFit="1" customWidth="1"/>
    <col min="17" max="17" width="12" bestFit="1" customWidth="1"/>
    <col min="19" max="19" width="11.84375" customWidth="1"/>
  </cols>
  <sheetData>
    <row r="8" spans="2:17" ht="44.25" customHeight="1" thickBot="1" x14ac:dyDescent="0.35">
      <c r="C8" s="51" t="s">
        <v>119</v>
      </c>
      <c r="D8" s="51"/>
      <c r="E8" s="51"/>
      <c r="F8" s="51"/>
      <c r="G8" s="32"/>
      <c r="H8" s="50" t="s">
        <v>120</v>
      </c>
      <c r="I8" s="51"/>
      <c r="J8" s="51"/>
      <c r="K8" s="51"/>
      <c r="L8" s="32"/>
      <c r="M8" s="50" t="s">
        <v>122</v>
      </c>
      <c r="N8" s="51"/>
      <c r="O8" s="51"/>
      <c r="P8" s="51"/>
      <c r="Q8" s="32"/>
    </row>
    <row r="9" spans="2:17" ht="44.25" customHeight="1" thickBot="1" x14ac:dyDescent="0.35">
      <c r="C9" s="42" t="s">
        <v>85</v>
      </c>
      <c r="D9" s="42"/>
      <c r="E9" s="42"/>
      <c r="F9" s="42"/>
      <c r="G9" s="43"/>
      <c r="H9" s="42" t="s">
        <v>85</v>
      </c>
      <c r="I9" s="42"/>
      <c r="J9" s="42"/>
      <c r="K9" s="42"/>
      <c r="L9" s="43"/>
      <c r="M9" s="42" t="s">
        <v>85</v>
      </c>
      <c r="N9" s="42"/>
      <c r="O9" s="42"/>
      <c r="P9" s="42"/>
      <c r="Q9" s="43"/>
    </row>
    <row r="10" spans="2:17" ht="44.25" customHeight="1" thickBot="1" x14ac:dyDescent="0.3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49999999999999" customHeight="1" thickBot="1" x14ac:dyDescent="0.35">
      <c r="B11" s="5" t="s">
        <v>2</v>
      </c>
      <c r="C11" s="23">
        <v>37</v>
      </c>
      <c r="D11" s="23">
        <v>22</v>
      </c>
      <c r="E11" s="23">
        <v>10</v>
      </c>
      <c r="F11" s="23">
        <v>4</v>
      </c>
      <c r="G11" s="23">
        <v>1</v>
      </c>
      <c r="H11" s="23">
        <v>26</v>
      </c>
      <c r="I11" s="23">
        <v>13</v>
      </c>
      <c r="J11" s="23">
        <v>7</v>
      </c>
      <c r="K11" s="23">
        <v>3</v>
      </c>
      <c r="L11" s="23">
        <v>3</v>
      </c>
      <c r="M11" s="14">
        <f>IF(C11=0,"-",IF(H11=0,"-",(H11-C11)/C11))</f>
        <v>-0.29729729729729731</v>
      </c>
      <c r="N11" s="14">
        <f t="shared" ref="N11:Q28" si="0">IF(D11=0,"-",IF(I11=0,"-",(I11-D11)/D11))</f>
        <v>-0.40909090909090912</v>
      </c>
      <c r="O11" s="14">
        <f t="shared" si="0"/>
        <v>-0.3</v>
      </c>
      <c r="P11" s="14">
        <f t="shared" si="0"/>
        <v>-0.25</v>
      </c>
      <c r="Q11" s="14">
        <f t="shared" si="0"/>
        <v>2</v>
      </c>
    </row>
    <row r="12" spans="2:17" ht="20.149999999999999" customHeight="1" thickBot="1" x14ac:dyDescent="0.35">
      <c r="B12" s="6" t="s">
        <v>3</v>
      </c>
      <c r="C12" s="23">
        <v>3</v>
      </c>
      <c r="D12" s="23">
        <v>2</v>
      </c>
      <c r="E12" s="23">
        <v>1</v>
      </c>
      <c r="F12" s="23">
        <v>0</v>
      </c>
      <c r="G12" s="23">
        <v>0</v>
      </c>
      <c r="H12" s="23">
        <v>5</v>
      </c>
      <c r="I12" s="23">
        <v>2</v>
      </c>
      <c r="J12" s="23">
        <v>3</v>
      </c>
      <c r="K12" s="23">
        <v>0</v>
      </c>
      <c r="L12" s="23">
        <v>0</v>
      </c>
      <c r="M12" s="14">
        <f t="shared" ref="M12:M28" si="1">IF(C12=0,"-",IF(H12=0,"-",(H12-C12)/C12))</f>
        <v>0.66666666666666663</v>
      </c>
      <c r="N12" s="14">
        <f t="shared" si="0"/>
        <v>0</v>
      </c>
      <c r="O12" s="14">
        <f t="shared" si="0"/>
        <v>2</v>
      </c>
      <c r="P12" s="14" t="str">
        <f t="shared" si="0"/>
        <v>-</v>
      </c>
      <c r="Q12" s="14" t="str">
        <f t="shared" si="0"/>
        <v>-</v>
      </c>
    </row>
    <row r="13" spans="2:17" ht="20.149999999999999" customHeight="1" thickBot="1" x14ac:dyDescent="0.35">
      <c r="B13" s="6" t="s">
        <v>4</v>
      </c>
      <c r="C13" s="23">
        <v>1</v>
      </c>
      <c r="D13" s="23">
        <v>1</v>
      </c>
      <c r="E13" s="23">
        <v>0</v>
      </c>
      <c r="F13" s="23">
        <v>0</v>
      </c>
      <c r="G13" s="23">
        <v>0</v>
      </c>
      <c r="H13" s="23">
        <v>1</v>
      </c>
      <c r="I13" s="23">
        <v>1</v>
      </c>
      <c r="J13" s="23">
        <v>0</v>
      </c>
      <c r="K13" s="23">
        <v>0</v>
      </c>
      <c r="L13" s="23">
        <v>0</v>
      </c>
      <c r="M13" s="14">
        <f t="shared" si="1"/>
        <v>0</v>
      </c>
      <c r="N13" s="14">
        <f t="shared" si="0"/>
        <v>0</v>
      </c>
      <c r="O13" s="14" t="str">
        <f t="shared" si="0"/>
        <v>-</v>
      </c>
      <c r="P13" s="14" t="str">
        <f t="shared" si="0"/>
        <v>-</v>
      </c>
      <c r="Q13" s="14" t="str">
        <f t="shared" si="0"/>
        <v>-</v>
      </c>
    </row>
    <row r="14" spans="2:17" ht="20.149999999999999" customHeight="1" thickBot="1" x14ac:dyDescent="0.35">
      <c r="B14" s="6" t="s">
        <v>5</v>
      </c>
      <c r="C14" s="23">
        <v>1</v>
      </c>
      <c r="D14" s="23">
        <v>1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49999999999999" customHeight="1" thickBot="1" x14ac:dyDescent="0.35">
      <c r="B15" s="6" t="s">
        <v>6</v>
      </c>
      <c r="C15" s="23">
        <v>5</v>
      </c>
      <c r="D15" s="23">
        <v>2</v>
      </c>
      <c r="E15" s="23">
        <v>2</v>
      </c>
      <c r="F15" s="23">
        <v>1</v>
      </c>
      <c r="G15" s="23">
        <v>0</v>
      </c>
      <c r="H15" s="23">
        <v>15</v>
      </c>
      <c r="I15" s="23">
        <v>4</v>
      </c>
      <c r="J15" s="23">
        <v>5</v>
      </c>
      <c r="K15" s="23">
        <v>3</v>
      </c>
      <c r="L15" s="23">
        <v>3</v>
      </c>
      <c r="M15" s="14">
        <f t="shared" si="1"/>
        <v>2</v>
      </c>
      <c r="N15" s="14">
        <f t="shared" si="0"/>
        <v>1</v>
      </c>
      <c r="O15" s="14">
        <f t="shared" si="0"/>
        <v>1.5</v>
      </c>
      <c r="P15" s="14">
        <f t="shared" si="0"/>
        <v>2</v>
      </c>
      <c r="Q15" s="14" t="str">
        <f t="shared" si="0"/>
        <v>-</v>
      </c>
    </row>
    <row r="16" spans="2:17" ht="20.149999999999999" customHeight="1" thickBot="1" x14ac:dyDescent="0.3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3</v>
      </c>
      <c r="I16" s="23">
        <v>3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49999999999999" customHeight="1" thickBot="1" x14ac:dyDescent="0.35">
      <c r="B17" s="6" t="s">
        <v>8</v>
      </c>
      <c r="C17" s="23">
        <v>2</v>
      </c>
      <c r="D17" s="23">
        <v>2</v>
      </c>
      <c r="E17" s="23">
        <v>0</v>
      </c>
      <c r="F17" s="23">
        <v>0</v>
      </c>
      <c r="G17" s="23">
        <v>0</v>
      </c>
      <c r="H17" s="23">
        <v>3</v>
      </c>
      <c r="I17" s="23">
        <v>2</v>
      </c>
      <c r="J17" s="23">
        <v>1</v>
      </c>
      <c r="K17" s="23">
        <v>0</v>
      </c>
      <c r="L17" s="23">
        <v>0</v>
      </c>
      <c r="M17" s="14">
        <f t="shared" si="1"/>
        <v>0.5</v>
      </c>
      <c r="N17" s="14">
        <f t="shared" si="0"/>
        <v>0</v>
      </c>
      <c r="O17" s="14" t="str">
        <f t="shared" si="0"/>
        <v>-</v>
      </c>
      <c r="P17" s="14" t="str">
        <f t="shared" si="0"/>
        <v>-</v>
      </c>
      <c r="Q17" s="14" t="str">
        <f t="shared" si="0"/>
        <v>-</v>
      </c>
    </row>
    <row r="18" spans="2:17" ht="20.149999999999999" customHeight="1" thickBot="1" x14ac:dyDescent="0.35">
      <c r="B18" s="6" t="s">
        <v>9</v>
      </c>
      <c r="C18" s="23">
        <v>2</v>
      </c>
      <c r="D18" s="23">
        <v>1</v>
      </c>
      <c r="E18" s="23">
        <v>1</v>
      </c>
      <c r="F18" s="23">
        <v>0</v>
      </c>
      <c r="G18" s="23">
        <v>0</v>
      </c>
      <c r="H18" s="23">
        <v>6</v>
      </c>
      <c r="I18" s="23">
        <v>2</v>
      </c>
      <c r="J18" s="23">
        <v>1</v>
      </c>
      <c r="K18" s="23">
        <v>2</v>
      </c>
      <c r="L18" s="23">
        <v>1</v>
      </c>
      <c r="M18" s="14">
        <f t="shared" si="1"/>
        <v>2</v>
      </c>
      <c r="N18" s="14">
        <f t="shared" si="0"/>
        <v>1</v>
      </c>
      <c r="O18" s="14">
        <f t="shared" si="0"/>
        <v>0</v>
      </c>
      <c r="P18" s="14" t="str">
        <f t="shared" si="0"/>
        <v>-</v>
      </c>
      <c r="Q18" s="14" t="str">
        <f t="shared" si="0"/>
        <v>-</v>
      </c>
    </row>
    <row r="19" spans="2:17" ht="20.149999999999999" customHeight="1" thickBot="1" x14ac:dyDescent="0.35">
      <c r="B19" s="6" t="s">
        <v>10</v>
      </c>
      <c r="C19" s="23">
        <v>31</v>
      </c>
      <c r="D19" s="23">
        <v>13</v>
      </c>
      <c r="E19" s="23">
        <v>14</v>
      </c>
      <c r="F19" s="23">
        <v>3</v>
      </c>
      <c r="G19" s="23">
        <v>1</v>
      </c>
      <c r="H19" s="23">
        <v>38</v>
      </c>
      <c r="I19" s="23">
        <v>15</v>
      </c>
      <c r="J19" s="23">
        <v>11</v>
      </c>
      <c r="K19" s="23">
        <v>6</v>
      </c>
      <c r="L19" s="23">
        <v>6</v>
      </c>
      <c r="M19" s="14">
        <f t="shared" si="1"/>
        <v>0.22580645161290322</v>
      </c>
      <c r="N19" s="14">
        <f t="shared" si="0"/>
        <v>0.15384615384615385</v>
      </c>
      <c r="O19" s="14">
        <f t="shared" si="0"/>
        <v>-0.21428571428571427</v>
      </c>
      <c r="P19" s="14">
        <f t="shared" si="0"/>
        <v>1</v>
      </c>
      <c r="Q19" s="14">
        <f t="shared" si="0"/>
        <v>5</v>
      </c>
    </row>
    <row r="20" spans="2:17" ht="20.149999999999999" customHeight="1" thickBot="1" x14ac:dyDescent="0.35">
      <c r="B20" s="6" t="s">
        <v>11</v>
      </c>
      <c r="C20" s="23">
        <v>26</v>
      </c>
      <c r="D20" s="23">
        <v>15</v>
      </c>
      <c r="E20" s="23">
        <v>3</v>
      </c>
      <c r="F20" s="23">
        <v>5</v>
      </c>
      <c r="G20" s="23">
        <v>3</v>
      </c>
      <c r="H20" s="23">
        <v>21</v>
      </c>
      <c r="I20" s="23">
        <v>8</v>
      </c>
      <c r="J20" s="23">
        <v>10</v>
      </c>
      <c r="K20" s="23">
        <v>2</v>
      </c>
      <c r="L20" s="23">
        <v>1</v>
      </c>
      <c r="M20" s="14">
        <f t="shared" si="1"/>
        <v>-0.19230769230769232</v>
      </c>
      <c r="N20" s="14">
        <f t="shared" si="0"/>
        <v>-0.46666666666666667</v>
      </c>
      <c r="O20" s="14">
        <f t="shared" si="0"/>
        <v>2.3333333333333335</v>
      </c>
      <c r="P20" s="14">
        <f t="shared" si="0"/>
        <v>-0.6</v>
      </c>
      <c r="Q20" s="14">
        <f t="shared" si="0"/>
        <v>-0.66666666666666663</v>
      </c>
    </row>
    <row r="21" spans="2:17" ht="20.149999999999999" customHeight="1" thickBot="1" x14ac:dyDescent="0.35">
      <c r="B21" s="6" t="s">
        <v>12</v>
      </c>
      <c r="C21" s="23">
        <v>3</v>
      </c>
      <c r="D21" s="23">
        <v>3</v>
      </c>
      <c r="E21" s="23">
        <v>0</v>
      </c>
      <c r="F21" s="23">
        <v>0</v>
      </c>
      <c r="G21" s="23">
        <v>0</v>
      </c>
      <c r="H21" s="23">
        <v>5</v>
      </c>
      <c r="I21" s="23">
        <v>4</v>
      </c>
      <c r="J21" s="23">
        <v>1</v>
      </c>
      <c r="K21" s="23">
        <v>0</v>
      </c>
      <c r="L21" s="23">
        <v>0</v>
      </c>
      <c r="M21" s="14">
        <f t="shared" si="1"/>
        <v>0.66666666666666663</v>
      </c>
      <c r="N21" s="14">
        <f t="shared" si="0"/>
        <v>0.33333333333333331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49999999999999" customHeight="1" thickBot="1" x14ac:dyDescent="0.35">
      <c r="B22" s="6" t="s">
        <v>13</v>
      </c>
      <c r="C22" s="23">
        <v>7</v>
      </c>
      <c r="D22" s="23">
        <v>6</v>
      </c>
      <c r="E22" s="23">
        <v>1</v>
      </c>
      <c r="F22" s="23">
        <v>0</v>
      </c>
      <c r="G22" s="23">
        <v>0</v>
      </c>
      <c r="H22" s="23">
        <v>9</v>
      </c>
      <c r="I22" s="23">
        <v>7</v>
      </c>
      <c r="J22" s="23">
        <v>1</v>
      </c>
      <c r="K22" s="23">
        <v>1</v>
      </c>
      <c r="L22" s="23">
        <v>0</v>
      </c>
      <c r="M22" s="14">
        <f t="shared" si="1"/>
        <v>0.2857142857142857</v>
      </c>
      <c r="N22" s="14">
        <f t="shared" si="0"/>
        <v>0.16666666666666666</v>
      </c>
      <c r="O22" s="14">
        <f t="shared" si="0"/>
        <v>0</v>
      </c>
      <c r="P22" s="14" t="str">
        <f t="shared" si="0"/>
        <v>-</v>
      </c>
      <c r="Q22" s="14" t="str">
        <f t="shared" si="0"/>
        <v>-</v>
      </c>
    </row>
    <row r="23" spans="2:17" ht="20.149999999999999" customHeight="1" thickBot="1" x14ac:dyDescent="0.35">
      <c r="B23" s="6" t="s">
        <v>14</v>
      </c>
      <c r="C23" s="23">
        <v>24</v>
      </c>
      <c r="D23" s="23">
        <v>7</v>
      </c>
      <c r="E23" s="23">
        <v>8</v>
      </c>
      <c r="F23" s="23">
        <v>6</v>
      </c>
      <c r="G23" s="23">
        <v>3</v>
      </c>
      <c r="H23" s="23">
        <v>27</v>
      </c>
      <c r="I23" s="23">
        <v>12</v>
      </c>
      <c r="J23" s="23">
        <v>5</v>
      </c>
      <c r="K23" s="23">
        <v>6</v>
      </c>
      <c r="L23" s="23">
        <v>4</v>
      </c>
      <c r="M23" s="14">
        <f t="shared" si="1"/>
        <v>0.125</v>
      </c>
      <c r="N23" s="14">
        <f t="shared" si="0"/>
        <v>0.7142857142857143</v>
      </c>
      <c r="O23" s="14">
        <f t="shared" si="0"/>
        <v>-0.375</v>
      </c>
      <c r="P23" s="14">
        <f t="shared" si="0"/>
        <v>0</v>
      </c>
      <c r="Q23" s="14">
        <f t="shared" si="0"/>
        <v>0.33333333333333331</v>
      </c>
    </row>
    <row r="24" spans="2:17" ht="20.149999999999999" customHeight="1" thickBot="1" x14ac:dyDescent="0.35">
      <c r="B24" s="6" t="s">
        <v>15</v>
      </c>
      <c r="C24" s="23">
        <v>4</v>
      </c>
      <c r="D24" s="23">
        <v>4</v>
      </c>
      <c r="E24" s="23">
        <v>0</v>
      </c>
      <c r="F24" s="23">
        <v>0</v>
      </c>
      <c r="G24" s="23">
        <v>0</v>
      </c>
      <c r="H24" s="23">
        <v>6</v>
      </c>
      <c r="I24" s="23">
        <v>2</v>
      </c>
      <c r="J24" s="23">
        <v>4</v>
      </c>
      <c r="K24" s="23">
        <v>0</v>
      </c>
      <c r="L24" s="23">
        <v>0</v>
      </c>
      <c r="M24" s="14">
        <f t="shared" si="1"/>
        <v>0.5</v>
      </c>
      <c r="N24" s="14">
        <f t="shared" si="0"/>
        <v>-0.5</v>
      </c>
      <c r="O24" s="14" t="str">
        <f t="shared" si="0"/>
        <v>-</v>
      </c>
      <c r="P24" s="14" t="str">
        <f t="shared" si="0"/>
        <v>-</v>
      </c>
      <c r="Q24" s="14" t="str">
        <f t="shared" si="0"/>
        <v>-</v>
      </c>
    </row>
    <row r="25" spans="2:17" ht="20.149999999999999" customHeight="1" thickBot="1" x14ac:dyDescent="0.35">
      <c r="B25" s="6" t="s">
        <v>16</v>
      </c>
      <c r="C25" s="23">
        <v>10</v>
      </c>
      <c r="D25" s="23">
        <v>1</v>
      </c>
      <c r="E25" s="23">
        <v>7</v>
      </c>
      <c r="F25" s="23">
        <v>0</v>
      </c>
      <c r="G25" s="23">
        <v>2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14" t="str">
        <f t="shared" si="1"/>
        <v>-</v>
      </c>
      <c r="N25" s="14" t="str">
        <f t="shared" si="0"/>
        <v>-</v>
      </c>
      <c r="O25" s="14" t="str">
        <f t="shared" si="0"/>
        <v>-</v>
      </c>
      <c r="P25" s="14" t="str">
        <f t="shared" si="0"/>
        <v>-</v>
      </c>
      <c r="Q25" s="14" t="str">
        <f t="shared" si="0"/>
        <v>-</v>
      </c>
    </row>
    <row r="26" spans="2:17" ht="20.149999999999999" customHeight="1" thickBot="1" x14ac:dyDescent="0.35">
      <c r="B26" s="7" t="s">
        <v>17</v>
      </c>
      <c r="C26" s="23">
        <v>8</v>
      </c>
      <c r="D26" s="23">
        <v>4</v>
      </c>
      <c r="E26" s="23">
        <v>4</v>
      </c>
      <c r="F26" s="23">
        <v>0</v>
      </c>
      <c r="G26" s="23">
        <v>0</v>
      </c>
      <c r="H26" s="23">
        <v>11</v>
      </c>
      <c r="I26" s="23">
        <v>3</v>
      </c>
      <c r="J26" s="23">
        <v>7</v>
      </c>
      <c r="K26" s="23">
        <v>0</v>
      </c>
      <c r="L26" s="23">
        <v>1</v>
      </c>
      <c r="M26" s="14">
        <f t="shared" si="1"/>
        <v>0.375</v>
      </c>
      <c r="N26" s="14">
        <f t="shared" si="0"/>
        <v>-0.25</v>
      </c>
      <c r="O26" s="14">
        <f t="shared" si="0"/>
        <v>0.75</v>
      </c>
      <c r="P26" s="14" t="str">
        <f t="shared" si="0"/>
        <v>-</v>
      </c>
      <c r="Q26" s="14" t="str">
        <f t="shared" si="0"/>
        <v>-</v>
      </c>
    </row>
    <row r="27" spans="2:17" ht="20.149999999999999" customHeight="1" thickBot="1" x14ac:dyDescent="0.35">
      <c r="B27" s="8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49999999999999" customHeight="1" thickBot="1" x14ac:dyDescent="0.35">
      <c r="B28" s="9" t="s">
        <v>19</v>
      </c>
      <c r="C28" s="12">
        <f>SUM(C11:C27)</f>
        <v>164</v>
      </c>
      <c r="D28" s="12">
        <f t="shared" ref="D28:L28" si="2">SUM(D11:D27)</f>
        <v>84</v>
      </c>
      <c r="E28" s="12">
        <f t="shared" si="2"/>
        <v>51</v>
      </c>
      <c r="F28" s="12">
        <f t="shared" si="2"/>
        <v>19</v>
      </c>
      <c r="G28" s="12">
        <f t="shared" si="2"/>
        <v>10</v>
      </c>
      <c r="H28" s="12">
        <f t="shared" si="2"/>
        <v>176</v>
      </c>
      <c r="I28" s="12">
        <f t="shared" si="2"/>
        <v>78</v>
      </c>
      <c r="J28" s="12">
        <f t="shared" si="2"/>
        <v>56</v>
      </c>
      <c r="K28" s="12">
        <f t="shared" si="2"/>
        <v>23</v>
      </c>
      <c r="L28" s="12">
        <f t="shared" si="2"/>
        <v>19</v>
      </c>
      <c r="M28" s="15">
        <f t="shared" si="1"/>
        <v>7.3170731707317069E-2</v>
      </c>
      <c r="N28" s="15">
        <f t="shared" si="0"/>
        <v>-7.1428571428571425E-2</v>
      </c>
      <c r="O28" s="15">
        <f t="shared" si="0"/>
        <v>9.8039215686274508E-2</v>
      </c>
      <c r="P28" s="15">
        <f t="shared" si="0"/>
        <v>0.21052631578947367</v>
      </c>
      <c r="Q28" s="15">
        <f t="shared" si="0"/>
        <v>0.9</v>
      </c>
    </row>
    <row r="29" spans="2:17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2" spans="2:17" ht="44.25" customHeight="1" thickBot="1" x14ac:dyDescent="0.35">
      <c r="C32" s="51" t="s">
        <v>119</v>
      </c>
      <c r="D32" s="51"/>
      <c r="E32" s="51"/>
      <c r="F32" s="51"/>
      <c r="G32" s="32"/>
      <c r="H32" s="50" t="s">
        <v>120</v>
      </c>
      <c r="I32" s="51"/>
      <c r="J32" s="51"/>
      <c r="K32" s="51"/>
      <c r="L32" s="32"/>
      <c r="M32" s="50" t="s">
        <v>122</v>
      </c>
      <c r="N32" s="51"/>
      <c r="O32" s="51"/>
      <c r="P32" s="51"/>
      <c r="Q32" s="32"/>
    </row>
    <row r="33" spans="2:17" ht="44.25" customHeight="1" thickBot="1" x14ac:dyDescent="0.35">
      <c r="C33" s="42" t="s">
        <v>86</v>
      </c>
      <c r="D33" s="42"/>
      <c r="E33" s="42"/>
      <c r="F33" s="42"/>
      <c r="G33" s="43"/>
      <c r="H33" s="42" t="s">
        <v>86</v>
      </c>
      <c r="I33" s="42"/>
      <c r="J33" s="42"/>
      <c r="K33" s="42"/>
      <c r="L33" s="43"/>
      <c r="M33" s="42" t="s">
        <v>86</v>
      </c>
      <c r="N33" s="42"/>
      <c r="O33" s="42"/>
      <c r="P33" s="42"/>
      <c r="Q33" s="43"/>
    </row>
    <row r="34" spans="2:17" ht="44.25" customHeight="1" thickBot="1" x14ac:dyDescent="0.35">
      <c r="C34" s="10" t="s">
        <v>33</v>
      </c>
      <c r="D34" s="10" t="s">
        <v>87</v>
      </c>
      <c r="E34" s="10" t="s">
        <v>89</v>
      </c>
      <c r="F34" s="10" t="s">
        <v>88</v>
      </c>
      <c r="G34" s="10" t="s">
        <v>90</v>
      </c>
      <c r="H34" s="10" t="s">
        <v>33</v>
      </c>
      <c r="I34" s="10" t="s">
        <v>87</v>
      </c>
      <c r="J34" s="10" t="s">
        <v>89</v>
      </c>
      <c r="K34" s="10" t="s">
        <v>88</v>
      </c>
      <c r="L34" s="10" t="s">
        <v>90</v>
      </c>
      <c r="M34" s="10" t="s">
        <v>33</v>
      </c>
      <c r="N34" s="10" t="s">
        <v>87</v>
      </c>
      <c r="O34" s="10" t="s">
        <v>89</v>
      </c>
      <c r="P34" s="10" t="s">
        <v>88</v>
      </c>
      <c r="Q34" s="10" t="s">
        <v>90</v>
      </c>
    </row>
    <row r="35" spans="2:17" ht="20.149999999999999" customHeight="1" thickBot="1" x14ac:dyDescent="0.35">
      <c r="B35" s="5" t="s">
        <v>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4" t="str">
        <f>IF(C35=0,"-",IF(H35=0,"-",(H35-C35)/C35))</f>
        <v>-</v>
      </c>
      <c r="N35" s="14" t="str">
        <f t="shared" ref="N35:N52" si="3">IF(D35=0,"-",IF(I35=0,"-",(I35-D35)/D35))</f>
        <v>-</v>
      </c>
      <c r="O35" s="14" t="str">
        <f t="shared" ref="O35:O52" si="4">IF(E35=0,"-",IF(J35=0,"-",(J35-E35)/E35))</f>
        <v>-</v>
      </c>
      <c r="P35" s="14" t="str">
        <f t="shared" ref="P35:P52" si="5">IF(F35=0,"-",IF(K35=0,"-",(K35-F35)/F35))</f>
        <v>-</v>
      </c>
      <c r="Q35" s="14" t="str">
        <f t="shared" ref="Q35:Q52" si="6">IF(G35=0,"-",IF(L35=0,"-",(L35-G35)/G35))</f>
        <v>-</v>
      </c>
    </row>
    <row r="36" spans="2:17" ht="20.149999999999999" customHeight="1" thickBot="1" x14ac:dyDescent="0.35">
      <c r="B36" s="6" t="s">
        <v>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4" t="str">
        <f t="shared" ref="M36:M52" si="7">IF(C36=0,"-",IF(H36=0,"-",(H36-C36)/C36))</f>
        <v>-</v>
      </c>
      <c r="N36" s="14" t="str">
        <f t="shared" si="3"/>
        <v>-</v>
      </c>
      <c r="O36" s="14" t="str">
        <f t="shared" si="4"/>
        <v>-</v>
      </c>
      <c r="P36" s="14" t="str">
        <f t="shared" si="5"/>
        <v>-</v>
      </c>
      <c r="Q36" s="14" t="str">
        <f t="shared" si="6"/>
        <v>-</v>
      </c>
    </row>
    <row r="37" spans="2:17" ht="20.149999999999999" customHeight="1" thickBot="1" x14ac:dyDescent="0.35">
      <c r="B37" s="6" t="s">
        <v>4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14" t="str">
        <f t="shared" si="7"/>
        <v>-</v>
      </c>
      <c r="N37" s="14" t="str">
        <f t="shared" si="3"/>
        <v>-</v>
      </c>
      <c r="O37" s="14" t="str">
        <f t="shared" si="4"/>
        <v>-</v>
      </c>
      <c r="P37" s="14" t="str">
        <f t="shared" si="5"/>
        <v>-</v>
      </c>
      <c r="Q37" s="14" t="str">
        <f t="shared" si="6"/>
        <v>-</v>
      </c>
    </row>
    <row r="38" spans="2:17" ht="20.149999999999999" customHeight="1" thickBot="1" x14ac:dyDescent="0.35">
      <c r="B38" s="6" t="s">
        <v>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14" t="str">
        <f t="shared" si="7"/>
        <v>-</v>
      </c>
      <c r="N38" s="14" t="str">
        <f t="shared" si="3"/>
        <v>-</v>
      </c>
      <c r="O38" s="14" t="str">
        <f t="shared" si="4"/>
        <v>-</v>
      </c>
      <c r="P38" s="14" t="str">
        <f t="shared" si="5"/>
        <v>-</v>
      </c>
      <c r="Q38" s="14" t="str">
        <f t="shared" si="6"/>
        <v>-</v>
      </c>
    </row>
    <row r="39" spans="2:17" ht="20.149999999999999" customHeight="1" thickBot="1" x14ac:dyDescent="0.35">
      <c r="B39" s="6" t="s">
        <v>6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14" t="str">
        <f t="shared" si="7"/>
        <v>-</v>
      </c>
      <c r="N39" s="14" t="str">
        <f t="shared" si="3"/>
        <v>-</v>
      </c>
      <c r="O39" s="14" t="str">
        <f t="shared" si="4"/>
        <v>-</v>
      </c>
      <c r="P39" s="14" t="str">
        <f t="shared" si="5"/>
        <v>-</v>
      </c>
      <c r="Q39" s="14" t="str">
        <f t="shared" si="6"/>
        <v>-</v>
      </c>
    </row>
    <row r="40" spans="2:17" ht="20.149999999999999" customHeight="1" thickBot="1" x14ac:dyDescent="0.35">
      <c r="B40" s="6" t="s">
        <v>7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14" t="str">
        <f t="shared" si="7"/>
        <v>-</v>
      </c>
      <c r="N40" s="14" t="str">
        <f t="shared" si="3"/>
        <v>-</v>
      </c>
      <c r="O40" s="14" t="str">
        <f t="shared" si="4"/>
        <v>-</v>
      </c>
      <c r="P40" s="14" t="str">
        <f t="shared" si="5"/>
        <v>-</v>
      </c>
      <c r="Q40" s="14" t="str">
        <f t="shared" si="6"/>
        <v>-</v>
      </c>
    </row>
    <row r="41" spans="2:17" ht="20.149999999999999" customHeight="1" thickBot="1" x14ac:dyDescent="0.35">
      <c r="B41" s="6" t="s">
        <v>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14" t="str">
        <f t="shared" si="7"/>
        <v>-</v>
      </c>
      <c r="N41" s="14" t="str">
        <f t="shared" si="3"/>
        <v>-</v>
      </c>
      <c r="O41" s="14" t="str">
        <f t="shared" si="4"/>
        <v>-</v>
      </c>
      <c r="P41" s="14" t="str">
        <f t="shared" si="5"/>
        <v>-</v>
      </c>
      <c r="Q41" s="14" t="str">
        <f t="shared" si="6"/>
        <v>-</v>
      </c>
    </row>
    <row r="42" spans="2:17" ht="20.149999999999999" customHeight="1" thickBot="1" x14ac:dyDescent="0.35">
      <c r="B42" s="6" t="s">
        <v>9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14" t="str">
        <f t="shared" si="7"/>
        <v>-</v>
      </c>
      <c r="N42" s="14" t="str">
        <f t="shared" si="3"/>
        <v>-</v>
      </c>
      <c r="O42" s="14" t="str">
        <f t="shared" si="4"/>
        <v>-</v>
      </c>
      <c r="P42" s="14" t="str">
        <f t="shared" si="5"/>
        <v>-</v>
      </c>
      <c r="Q42" s="14" t="str">
        <f t="shared" si="6"/>
        <v>-</v>
      </c>
    </row>
    <row r="43" spans="2:17" ht="20.149999999999999" customHeight="1" thickBot="1" x14ac:dyDescent="0.35">
      <c r="B43" s="6" t="s">
        <v>10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14" t="str">
        <f t="shared" si="7"/>
        <v>-</v>
      </c>
      <c r="N43" s="14" t="str">
        <f t="shared" si="3"/>
        <v>-</v>
      </c>
      <c r="O43" s="14" t="str">
        <f t="shared" si="4"/>
        <v>-</v>
      </c>
      <c r="P43" s="14" t="str">
        <f t="shared" si="5"/>
        <v>-</v>
      </c>
      <c r="Q43" s="14" t="str">
        <f t="shared" si="6"/>
        <v>-</v>
      </c>
    </row>
    <row r="44" spans="2:17" ht="20.149999999999999" customHeight="1" thickBot="1" x14ac:dyDescent="0.35">
      <c r="B44" s="6" t="s">
        <v>11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14" t="str">
        <f t="shared" si="7"/>
        <v>-</v>
      </c>
      <c r="N44" s="14" t="str">
        <f t="shared" si="3"/>
        <v>-</v>
      </c>
      <c r="O44" s="14" t="str">
        <f t="shared" si="4"/>
        <v>-</v>
      </c>
      <c r="P44" s="14" t="str">
        <f t="shared" si="5"/>
        <v>-</v>
      </c>
      <c r="Q44" s="14" t="str">
        <f t="shared" si="6"/>
        <v>-</v>
      </c>
    </row>
    <row r="45" spans="2:17" ht="20.149999999999999" customHeight="1" thickBot="1" x14ac:dyDescent="0.35">
      <c r="B45" s="6" t="s">
        <v>12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14" t="str">
        <f t="shared" si="7"/>
        <v>-</v>
      </c>
      <c r="N45" s="14" t="str">
        <f t="shared" si="3"/>
        <v>-</v>
      </c>
      <c r="O45" s="14" t="str">
        <f t="shared" si="4"/>
        <v>-</v>
      </c>
      <c r="P45" s="14" t="str">
        <f t="shared" si="5"/>
        <v>-</v>
      </c>
      <c r="Q45" s="14" t="str">
        <f t="shared" si="6"/>
        <v>-</v>
      </c>
    </row>
    <row r="46" spans="2:17" ht="20.149999999999999" customHeight="1" thickBot="1" x14ac:dyDescent="0.35">
      <c r="B46" s="6" t="s">
        <v>13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14" t="str">
        <f t="shared" si="7"/>
        <v>-</v>
      </c>
      <c r="N46" s="14" t="str">
        <f t="shared" si="3"/>
        <v>-</v>
      </c>
      <c r="O46" s="14" t="str">
        <f t="shared" si="4"/>
        <v>-</v>
      </c>
      <c r="P46" s="14" t="str">
        <f t="shared" si="5"/>
        <v>-</v>
      </c>
      <c r="Q46" s="14" t="str">
        <f t="shared" si="6"/>
        <v>-</v>
      </c>
    </row>
    <row r="47" spans="2:17" ht="20.149999999999999" customHeight="1" thickBot="1" x14ac:dyDescent="0.35">
      <c r="B47" s="6" t="s">
        <v>14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14" t="str">
        <f t="shared" si="7"/>
        <v>-</v>
      </c>
      <c r="N47" s="14" t="str">
        <f t="shared" si="3"/>
        <v>-</v>
      </c>
      <c r="O47" s="14" t="str">
        <f t="shared" si="4"/>
        <v>-</v>
      </c>
      <c r="P47" s="14" t="str">
        <f t="shared" si="5"/>
        <v>-</v>
      </c>
      <c r="Q47" s="14" t="str">
        <f t="shared" si="6"/>
        <v>-</v>
      </c>
    </row>
    <row r="48" spans="2:17" ht="20.149999999999999" customHeight="1" thickBot="1" x14ac:dyDescent="0.35">
      <c r="B48" s="6" t="s">
        <v>15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14" t="str">
        <f t="shared" si="7"/>
        <v>-</v>
      </c>
      <c r="N48" s="14" t="str">
        <f t="shared" si="3"/>
        <v>-</v>
      </c>
      <c r="O48" s="14" t="str">
        <f t="shared" si="4"/>
        <v>-</v>
      </c>
      <c r="P48" s="14" t="str">
        <f t="shared" si="5"/>
        <v>-</v>
      </c>
      <c r="Q48" s="14" t="str">
        <f t="shared" si="6"/>
        <v>-</v>
      </c>
    </row>
    <row r="49" spans="2:17" ht="20.149999999999999" customHeight="1" thickBot="1" x14ac:dyDescent="0.35">
      <c r="B49" s="6" t="s">
        <v>16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14" t="str">
        <f t="shared" si="7"/>
        <v>-</v>
      </c>
      <c r="N49" s="14" t="str">
        <f t="shared" si="3"/>
        <v>-</v>
      </c>
      <c r="O49" s="14" t="str">
        <f t="shared" si="4"/>
        <v>-</v>
      </c>
      <c r="P49" s="14" t="str">
        <f t="shared" si="5"/>
        <v>-</v>
      </c>
      <c r="Q49" s="14" t="str">
        <f t="shared" si="6"/>
        <v>-</v>
      </c>
    </row>
    <row r="50" spans="2:17" ht="20.149999999999999" customHeight="1" thickBot="1" x14ac:dyDescent="0.35">
      <c r="B50" s="7" t="s">
        <v>17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14" t="str">
        <f t="shared" si="7"/>
        <v>-</v>
      </c>
      <c r="N50" s="14" t="str">
        <f t="shared" si="3"/>
        <v>-</v>
      </c>
      <c r="O50" s="14" t="str">
        <f t="shared" si="4"/>
        <v>-</v>
      </c>
      <c r="P50" s="14" t="str">
        <f t="shared" si="5"/>
        <v>-</v>
      </c>
      <c r="Q50" s="14" t="str">
        <f t="shared" si="6"/>
        <v>-</v>
      </c>
    </row>
    <row r="51" spans="2:17" ht="20.149999999999999" customHeight="1" thickBot="1" x14ac:dyDescent="0.35">
      <c r="B51" s="8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14" t="str">
        <f t="shared" si="7"/>
        <v>-</v>
      </c>
      <c r="N51" s="14" t="str">
        <f t="shared" si="3"/>
        <v>-</v>
      </c>
      <c r="O51" s="14" t="str">
        <f t="shared" si="4"/>
        <v>-</v>
      </c>
      <c r="P51" s="14" t="str">
        <f t="shared" si="5"/>
        <v>-</v>
      </c>
      <c r="Q51" s="14" t="str">
        <f t="shared" si="6"/>
        <v>-</v>
      </c>
    </row>
    <row r="52" spans="2:17" ht="20.149999999999999" customHeight="1" thickBot="1" x14ac:dyDescent="0.35">
      <c r="B52" s="9" t="s">
        <v>19</v>
      </c>
      <c r="C52" s="12">
        <f>SUM(C35:C51)</f>
        <v>0</v>
      </c>
      <c r="D52" s="12">
        <f t="shared" ref="D52:L52" si="8">SUM(D35:D51)</f>
        <v>0</v>
      </c>
      <c r="E52" s="12">
        <f t="shared" si="8"/>
        <v>0</v>
      </c>
      <c r="F52" s="12">
        <f t="shared" si="8"/>
        <v>0</v>
      </c>
      <c r="G52" s="12">
        <f t="shared" si="8"/>
        <v>0</v>
      </c>
      <c r="H52" s="12">
        <f t="shared" si="8"/>
        <v>0</v>
      </c>
      <c r="I52" s="12">
        <f t="shared" si="8"/>
        <v>0</v>
      </c>
      <c r="J52" s="12">
        <f t="shared" si="8"/>
        <v>0</v>
      </c>
      <c r="K52" s="12">
        <f t="shared" si="8"/>
        <v>0</v>
      </c>
      <c r="L52" s="12">
        <f t="shared" si="8"/>
        <v>0</v>
      </c>
      <c r="M52" s="15" t="str">
        <f t="shared" si="7"/>
        <v>-</v>
      </c>
      <c r="N52" s="15" t="str">
        <f t="shared" si="3"/>
        <v>-</v>
      </c>
      <c r="O52" s="15" t="str">
        <f t="shared" si="4"/>
        <v>-</v>
      </c>
      <c r="P52" s="15" t="str">
        <f t="shared" si="5"/>
        <v>-</v>
      </c>
      <c r="Q52" s="15" t="str">
        <f t="shared" si="6"/>
        <v>-</v>
      </c>
    </row>
    <row r="53" spans="2:17" x14ac:dyDescent="0.3">
      <c r="C53" s="20"/>
      <c r="D53" s="20"/>
      <c r="E53" s="20"/>
      <c r="F53" s="20"/>
      <c r="G53" s="20"/>
      <c r="H53" s="20"/>
      <c r="I53" s="20"/>
      <c r="J53" s="20"/>
      <c r="K53" s="20"/>
      <c r="L53" s="20"/>
    </row>
  </sheetData>
  <mergeCells count="12">
    <mergeCell ref="C9:G9"/>
    <mergeCell ref="H9:L9"/>
    <mergeCell ref="M9:Q9"/>
    <mergeCell ref="C8:G8"/>
    <mergeCell ref="H8:L8"/>
    <mergeCell ref="M8:Q8"/>
    <mergeCell ref="C32:G32"/>
    <mergeCell ref="H32:L32"/>
    <mergeCell ref="M32:Q32"/>
    <mergeCell ref="C33:G33"/>
    <mergeCell ref="H33:L33"/>
    <mergeCell ref="M33:Q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1.4609375" bestFit="1" customWidth="1"/>
    <col min="4" max="4" width="23" bestFit="1" customWidth="1"/>
    <col min="5" max="5" width="18.84375" bestFit="1" customWidth="1"/>
    <col min="6" max="7" width="14.23046875" bestFit="1" customWidth="1"/>
    <col min="8" max="8" width="17.765625" bestFit="1" customWidth="1"/>
    <col min="9" max="9" width="23.4609375" bestFit="1" customWidth="1"/>
    <col min="10" max="10" width="21.15234375" bestFit="1" customWidth="1"/>
    <col min="11" max="11" width="11.4609375" bestFit="1" customWidth="1"/>
    <col min="12" max="12" width="23" bestFit="1" customWidth="1"/>
    <col min="13" max="13" width="18.84375" bestFit="1" customWidth="1"/>
    <col min="14" max="15" width="14.23046875" bestFit="1" customWidth="1"/>
    <col min="16" max="16" width="17.765625" bestFit="1" customWidth="1"/>
    <col min="17" max="17" width="23.4609375" bestFit="1" customWidth="1"/>
    <col min="18" max="18" width="21.15234375" bestFit="1" customWidth="1"/>
    <col min="19" max="19" width="11.84375" customWidth="1"/>
  </cols>
  <sheetData>
    <row r="7" spans="2:18" ht="26.25" customHeight="1" x14ac:dyDescent="0.3"/>
    <row r="8" spans="2:18" ht="44.15" customHeight="1" thickBot="1" x14ac:dyDescent="0.35">
      <c r="C8" s="32" t="s">
        <v>119</v>
      </c>
      <c r="D8" s="33"/>
      <c r="E8" s="33"/>
      <c r="F8" s="33"/>
      <c r="G8" s="33"/>
      <c r="H8" s="33"/>
      <c r="I8" s="33"/>
      <c r="J8" s="33"/>
      <c r="K8" s="32" t="s">
        <v>120</v>
      </c>
      <c r="L8" s="33"/>
      <c r="M8" s="33"/>
      <c r="N8" s="33"/>
      <c r="O8" s="33"/>
      <c r="P8" s="33"/>
      <c r="Q8" s="33"/>
      <c r="R8" s="33"/>
    </row>
    <row r="9" spans="2:18" ht="44.15" customHeight="1" thickBot="1" x14ac:dyDescent="0.35">
      <c r="C9" s="34" t="s">
        <v>20</v>
      </c>
      <c r="D9" s="36" t="s">
        <v>28</v>
      </c>
      <c r="E9" s="27" t="s">
        <v>21</v>
      </c>
      <c r="F9" s="29" t="s">
        <v>22</v>
      </c>
      <c r="G9" s="30"/>
      <c r="H9" s="31"/>
      <c r="I9" s="27" t="s">
        <v>23</v>
      </c>
      <c r="J9" s="27" t="s">
        <v>24</v>
      </c>
      <c r="K9" s="27" t="s">
        <v>20</v>
      </c>
      <c r="L9" s="36" t="s">
        <v>28</v>
      </c>
      <c r="M9" s="27" t="s">
        <v>21</v>
      </c>
      <c r="N9" s="29" t="s">
        <v>22</v>
      </c>
      <c r="O9" s="30"/>
      <c r="P9" s="31"/>
      <c r="Q9" s="27" t="s">
        <v>23</v>
      </c>
      <c r="R9" s="27" t="s">
        <v>24</v>
      </c>
    </row>
    <row r="10" spans="2:18" ht="44.15" customHeight="1" thickBot="1" x14ac:dyDescent="0.35">
      <c r="C10" s="35"/>
      <c r="D10" s="37"/>
      <c r="E10" s="28"/>
      <c r="F10" s="10" t="s">
        <v>25</v>
      </c>
      <c r="G10" s="10" t="s">
        <v>26</v>
      </c>
      <c r="H10" s="10" t="s">
        <v>27</v>
      </c>
      <c r="I10" s="28"/>
      <c r="J10" s="28"/>
      <c r="K10" s="28"/>
      <c r="L10" s="37"/>
      <c r="M10" s="28"/>
      <c r="N10" s="10" t="s">
        <v>25</v>
      </c>
      <c r="O10" s="10" t="s">
        <v>26</v>
      </c>
      <c r="P10" s="10" t="s">
        <v>27</v>
      </c>
      <c r="Q10" s="28"/>
      <c r="R10" s="28"/>
    </row>
    <row r="11" spans="2:18" ht="20.149999999999999" customHeight="1" thickBot="1" x14ac:dyDescent="0.35">
      <c r="B11" s="5" t="s">
        <v>2</v>
      </c>
      <c r="C11" s="11">
        <v>9988</v>
      </c>
      <c r="D11" s="11">
        <v>111</v>
      </c>
      <c r="E11" s="11">
        <v>19</v>
      </c>
      <c r="F11" s="11">
        <v>7237</v>
      </c>
      <c r="G11" s="11">
        <v>96</v>
      </c>
      <c r="H11" s="11">
        <v>1433</v>
      </c>
      <c r="I11" s="11">
        <v>678</v>
      </c>
      <c r="J11" s="11">
        <v>414</v>
      </c>
      <c r="K11" s="11">
        <v>10405</v>
      </c>
      <c r="L11" s="11">
        <v>83</v>
      </c>
      <c r="M11" s="11">
        <v>18</v>
      </c>
      <c r="N11" s="11">
        <v>7463</v>
      </c>
      <c r="O11" s="11">
        <v>194</v>
      </c>
      <c r="P11" s="11">
        <v>1287</v>
      </c>
      <c r="Q11" s="11">
        <v>804</v>
      </c>
      <c r="R11" s="11">
        <v>556</v>
      </c>
    </row>
    <row r="12" spans="2:18" ht="20.149999999999999" customHeight="1" thickBot="1" x14ac:dyDescent="0.35">
      <c r="B12" s="6" t="s">
        <v>3</v>
      </c>
      <c r="C12" s="11">
        <v>1255</v>
      </c>
      <c r="D12" s="11">
        <v>6</v>
      </c>
      <c r="E12" s="11">
        <v>8</v>
      </c>
      <c r="F12" s="11">
        <v>737</v>
      </c>
      <c r="G12" s="11">
        <v>30</v>
      </c>
      <c r="H12" s="11">
        <v>352</v>
      </c>
      <c r="I12" s="11">
        <v>99</v>
      </c>
      <c r="J12" s="11">
        <v>23</v>
      </c>
      <c r="K12" s="11">
        <v>1191</v>
      </c>
      <c r="L12" s="11">
        <v>9</v>
      </c>
      <c r="M12" s="11">
        <v>1</v>
      </c>
      <c r="N12" s="11">
        <v>785</v>
      </c>
      <c r="O12" s="11">
        <v>10</v>
      </c>
      <c r="P12" s="11">
        <v>286</v>
      </c>
      <c r="Q12" s="11">
        <v>55</v>
      </c>
      <c r="R12" s="11">
        <v>45</v>
      </c>
    </row>
    <row r="13" spans="2:18" ht="20.149999999999999" customHeight="1" thickBot="1" x14ac:dyDescent="0.35">
      <c r="B13" s="6" t="s">
        <v>4</v>
      </c>
      <c r="C13" s="11">
        <v>796</v>
      </c>
      <c r="D13" s="11">
        <v>6</v>
      </c>
      <c r="E13" s="11">
        <v>1</v>
      </c>
      <c r="F13" s="11">
        <v>540</v>
      </c>
      <c r="G13" s="11">
        <v>2</v>
      </c>
      <c r="H13" s="11">
        <v>120</v>
      </c>
      <c r="I13" s="11">
        <v>103</v>
      </c>
      <c r="J13" s="11">
        <v>24</v>
      </c>
      <c r="K13" s="11">
        <v>891</v>
      </c>
      <c r="L13" s="11">
        <v>11</v>
      </c>
      <c r="M13" s="11">
        <v>4</v>
      </c>
      <c r="N13" s="11">
        <v>539</v>
      </c>
      <c r="O13" s="11">
        <v>6</v>
      </c>
      <c r="P13" s="11">
        <v>139</v>
      </c>
      <c r="Q13" s="11">
        <v>119</v>
      </c>
      <c r="R13" s="11">
        <v>73</v>
      </c>
    </row>
    <row r="14" spans="2:18" ht="20.149999999999999" customHeight="1" thickBot="1" x14ac:dyDescent="0.35">
      <c r="B14" s="6" t="s">
        <v>5</v>
      </c>
      <c r="C14" s="11">
        <v>1817</v>
      </c>
      <c r="D14" s="11">
        <v>81</v>
      </c>
      <c r="E14" s="11">
        <v>14</v>
      </c>
      <c r="F14" s="11">
        <v>1030</v>
      </c>
      <c r="G14" s="11">
        <v>75</v>
      </c>
      <c r="H14" s="11">
        <v>348</v>
      </c>
      <c r="I14" s="11">
        <v>215</v>
      </c>
      <c r="J14" s="11">
        <v>54</v>
      </c>
      <c r="K14" s="11">
        <v>2128</v>
      </c>
      <c r="L14" s="11">
        <v>58</v>
      </c>
      <c r="M14" s="11">
        <v>52</v>
      </c>
      <c r="N14" s="11">
        <v>1201</v>
      </c>
      <c r="O14" s="11">
        <v>79</v>
      </c>
      <c r="P14" s="11">
        <v>382</v>
      </c>
      <c r="Q14" s="11">
        <v>280</v>
      </c>
      <c r="R14" s="11">
        <v>76</v>
      </c>
    </row>
    <row r="15" spans="2:18" ht="20.149999999999999" customHeight="1" thickBot="1" x14ac:dyDescent="0.35">
      <c r="B15" s="6" t="s">
        <v>6</v>
      </c>
      <c r="C15" s="11">
        <v>3172</v>
      </c>
      <c r="D15" s="11">
        <v>22</v>
      </c>
      <c r="E15" s="11">
        <v>6</v>
      </c>
      <c r="F15" s="11">
        <v>2236</v>
      </c>
      <c r="G15" s="11">
        <v>51</v>
      </c>
      <c r="H15" s="11">
        <v>409</v>
      </c>
      <c r="I15" s="11">
        <v>381</v>
      </c>
      <c r="J15" s="11">
        <v>67</v>
      </c>
      <c r="K15" s="11">
        <v>2764</v>
      </c>
      <c r="L15" s="11">
        <v>2</v>
      </c>
      <c r="M15" s="11">
        <v>2</v>
      </c>
      <c r="N15" s="11">
        <v>1666</v>
      </c>
      <c r="O15" s="11">
        <v>108</v>
      </c>
      <c r="P15" s="11">
        <v>460</v>
      </c>
      <c r="Q15" s="11">
        <v>419</v>
      </c>
      <c r="R15" s="11">
        <v>107</v>
      </c>
    </row>
    <row r="16" spans="2:18" ht="20.149999999999999" customHeight="1" thickBot="1" x14ac:dyDescent="0.35">
      <c r="B16" s="6" t="s">
        <v>7</v>
      </c>
      <c r="C16" s="11">
        <v>637</v>
      </c>
      <c r="D16" s="11">
        <v>0</v>
      </c>
      <c r="E16" s="11">
        <v>0</v>
      </c>
      <c r="F16" s="11">
        <v>437</v>
      </c>
      <c r="G16" s="11">
        <v>17</v>
      </c>
      <c r="H16" s="11">
        <v>121</v>
      </c>
      <c r="I16" s="11">
        <v>50</v>
      </c>
      <c r="J16" s="11">
        <v>12</v>
      </c>
      <c r="K16" s="11">
        <v>677</v>
      </c>
      <c r="L16" s="11">
        <v>0</v>
      </c>
      <c r="M16" s="11">
        <v>0</v>
      </c>
      <c r="N16" s="11">
        <v>449</v>
      </c>
      <c r="O16" s="11">
        <v>3</v>
      </c>
      <c r="P16" s="11">
        <v>172</v>
      </c>
      <c r="Q16" s="11">
        <v>28</v>
      </c>
      <c r="R16" s="11">
        <v>25</v>
      </c>
    </row>
    <row r="17" spans="2:18" ht="20.149999999999999" customHeight="1" thickBot="1" x14ac:dyDescent="0.35">
      <c r="B17" s="6" t="s">
        <v>8</v>
      </c>
      <c r="C17" s="11">
        <v>1518</v>
      </c>
      <c r="D17" s="11">
        <v>40</v>
      </c>
      <c r="E17" s="11">
        <v>0</v>
      </c>
      <c r="F17" s="11">
        <v>1111</v>
      </c>
      <c r="G17" s="11">
        <v>55</v>
      </c>
      <c r="H17" s="11">
        <v>243</v>
      </c>
      <c r="I17" s="11">
        <v>26</v>
      </c>
      <c r="J17" s="11">
        <v>43</v>
      </c>
      <c r="K17" s="11">
        <v>1550</v>
      </c>
      <c r="L17" s="11">
        <v>2</v>
      </c>
      <c r="M17" s="11">
        <v>0</v>
      </c>
      <c r="N17" s="11">
        <v>1316</v>
      </c>
      <c r="O17" s="11">
        <v>48</v>
      </c>
      <c r="P17" s="11">
        <v>139</v>
      </c>
      <c r="Q17" s="11">
        <v>10</v>
      </c>
      <c r="R17" s="11">
        <v>35</v>
      </c>
    </row>
    <row r="18" spans="2:18" ht="20.149999999999999" customHeight="1" thickBot="1" x14ac:dyDescent="0.35">
      <c r="B18" s="6" t="s">
        <v>9</v>
      </c>
      <c r="C18" s="11">
        <v>1738</v>
      </c>
      <c r="D18" s="11">
        <v>42</v>
      </c>
      <c r="E18" s="11">
        <v>3</v>
      </c>
      <c r="F18" s="11">
        <v>1208</v>
      </c>
      <c r="G18" s="11">
        <v>37</v>
      </c>
      <c r="H18" s="11">
        <v>223</v>
      </c>
      <c r="I18" s="11">
        <v>210</v>
      </c>
      <c r="J18" s="11">
        <v>15</v>
      </c>
      <c r="K18" s="11">
        <v>2119</v>
      </c>
      <c r="L18" s="11">
        <v>20</v>
      </c>
      <c r="M18" s="11">
        <v>9</v>
      </c>
      <c r="N18" s="11">
        <v>1605</v>
      </c>
      <c r="O18" s="11">
        <v>7</v>
      </c>
      <c r="P18" s="11">
        <v>253</v>
      </c>
      <c r="Q18" s="11">
        <v>130</v>
      </c>
      <c r="R18" s="11">
        <v>95</v>
      </c>
    </row>
    <row r="19" spans="2:18" ht="20.149999999999999" customHeight="1" thickBot="1" x14ac:dyDescent="0.35">
      <c r="B19" s="6" t="s">
        <v>10</v>
      </c>
      <c r="C19" s="11">
        <v>6408</v>
      </c>
      <c r="D19" s="11">
        <v>49</v>
      </c>
      <c r="E19" s="11">
        <v>14</v>
      </c>
      <c r="F19" s="11">
        <v>4706</v>
      </c>
      <c r="G19" s="11">
        <v>120</v>
      </c>
      <c r="H19" s="11">
        <v>878</v>
      </c>
      <c r="I19" s="11">
        <v>595</v>
      </c>
      <c r="J19" s="11">
        <v>46</v>
      </c>
      <c r="K19" s="11">
        <v>6717</v>
      </c>
      <c r="L19" s="11">
        <v>36</v>
      </c>
      <c r="M19" s="11">
        <v>43</v>
      </c>
      <c r="N19" s="11">
        <v>5469</v>
      </c>
      <c r="O19" s="11">
        <v>79</v>
      </c>
      <c r="P19" s="11">
        <v>692</v>
      </c>
      <c r="Q19" s="11">
        <v>351</v>
      </c>
      <c r="R19" s="11">
        <v>47</v>
      </c>
    </row>
    <row r="20" spans="2:18" ht="20.149999999999999" customHeight="1" thickBot="1" x14ac:dyDescent="0.35">
      <c r="B20" s="6" t="s">
        <v>11</v>
      </c>
      <c r="C20" s="11">
        <v>6568</v>
      </c>
      <c r="D20" s="11">
        <v>105</v>
      </c>
      <c r="E20" s="11">
        <v>1</v>
      </c>
      <c r="F20" s="11">
        <v>4559</v>
      </c>
      <c r="G20" s="11">
        <v>102</v>
      </c>
      <c r="H20" s="11">
        <v>876</v>
      </c>
      <c r="I20" s="11">
        <v>593</v>
      </c>
      <c r="J20" s="11">
        <v>332</v>
      </c>
      <c r="K20" s="11">
        <v>6764</v>
      </c>
      <c r="L20" s="11">
        <v>49</v>
      </c>
      <c r="M20" s="11">
        <v>3</v>
      </c>
      <c r="N20" s="11">
        <v>4543</v>
      </c>
      <c r="O20" s="11">
        <v>94</v>
      </c>
      <c r="P20" s="11">
        <v>1113</v>
      </c>
      <c r="Q20" s="11">
        <v>702</v>
      </c>
      <c r="R20" s="11">
        <v>260</v>
      </c>
    </row>
    <row r="21" spans="2:18" ht="20.149999999999999" customHeight="1" thickBot="1" x14ac:dyDescent="0.35">
      <c r="B21" s="6" t="s">
        <v>12</v>
      </c>
      <c r="C21" s="11">
        <v>786</v>
      </c>
      <c r="D21" s="11">
        <v>14</v>
      </c>
      <c r="E21" s="11">
        <v>0</v>
      </c>
      <c r="F21" s="11">
        <v>494</v>
      </c>
      <c r="G21" s="11">
        <v>73</v>
      </c>
      <c r="H21" s="11">
        <v>184</v>
      </c>
      <c r="I21" s="11">
        <v>18</v>
      </c>
      <c r="J21" s="11">
        <v>3</v>
      </c>
      <c r="K21" s="11">
        <v>912</v>
      </c>
      <c r="L21" s="11">
        <v>11</v>
      </c>
      <c r="M21" s="11">
        <v>0</v>
      </c>
      <c r="N21" s="11">
        <v>696</v>
      </c>
      <c r="O21" s="11">
        <v>13</v>
      </c>
      <c r="P21" s="11">
        <v>163</v>
      </c>
      <c r="Q21" s="11">
        <v>22</v>
      </c>
      <c r="R21" s="11">
        <v>7</v>
      </c>
    </row>
    <row r="22" spans="2:18" ht="20.149999999999999" customHeight="1" thickBot="1" x14ac:dyDescent="0.35">
      <c r="B22" s="6" t="s">
        <v>13</v>
      </c>
      <c r="C22" s="11">
        <v>1880</v>
      </c>
      <c r="D22" s="11">
        <v>19</v>
      </c>
      <c r="E22" s="11">
        <v>3</v>
      </c>
      <c r="F22" s="11">
        <v>1373</v>
      </c>
      <c r="G22" s="11">
        <v>60</v>
      </c>
      <c r="H22" s="11">
        <v>286</v>
      </c>
      <c r="I22" s="11">
        <v>76</v>
      </c>
      <c r="J22" s="11">
        <v>63</v>
      </c>
      <c r="K22" s="11">
        <v>2156</v>
      </c>
      <c r="L22" s="11">
        <v>24</v>
      </c>
      <c r="M22" s="11">
        <v>0</v>
      </c>
      <c r="N22" s="11">
        <v>1703</v>
      </c>
      <c r="O22" s="11">
        <v>45</v>
      </c>
      <c r="P22" s="11">
        <v>299</v>
      </c>
      <c r="Q22" s="11">
        <v>63</v>
      </c>
      <c r="R22" s="11">
        <v>22</v>
      </c>
    </row>
    <row r="23" spans="2:18" ht="20.149999999999999" customHeight="1" thickBot="1" x14ac:dyDescent="0.35">
      <c r="B23" s="6" t="s">
        <v>14</v>
      </c>
      <c r="C23" s="11">
        <v>8099</v>
      </c>
      <c r="D23" s="11">
        <v>83</v>
      </c>
      <c r="E23" s="11">
        <v>1</v>
      </c>
      <c r="F23" s="11">
        <v>5843</v>
      </c>
      <c r="G23" s="11">
        <v>211</v>
      </c>
      <c r="H23" s="11">
        <v>1306</v>
      </c>
      <c r="I23" s="11">
        <v>412</v>
      </c>
      <c r="J23" s="11">
        <v>243</v>
      </c>
      <c r="K23" s="11">
        <v>9052</v>
      </c>
      <c r="L23" s="11">
        <v>43</v>
      </c>
      <c r="M23" s="11">
        <v>19</v>
      </c>
      <c r="N23" s="11">
        <v>6612</v>
      </c>
      <c r="O23" s="11">
        <v>105</v>
      </c>
      <c r="P23" s="11">
        <v>1457</v>
      </c>
      <c r="Q23" s="11">
        <v>355</v>
      </c>
      <c r="R23" s="11">
        <v>461</v>
      </c>
    </row>
    <row r="24" spans="2:18" ht="20.149999999999999" customHeight="1" thickBot="1" x14ac:dyDescent="0.35">
      <c r="B24" s="6" t="s">
        <v>15</v>
      </c>
      <c r="C24" s="11">
        <v>1919</v>
      </c>
      <c r="D24" s="11">
        <v>6</v>
      </c>
      <c r="E24" s="11">
        <v>3</v>
      </c>
      <c r="F24" s="11">
        <v>1367</v>
      </c>
      <c r="G24" s="11">
        <v>26</v>
      </c>
      <c r="H24" s="11">
        <v>375</v>
      </c>
      <c r="I24" s="11">
        <v>105</v>
      </c>
      <c r="J24" s="11">
        <v>37</v>
      </c>
      <c r="K24" s="11">
        <v>1934</v>
      </c>
      <c r="L24" s="11">
        <v>0</v>
      </c>
      <c r="M24" s="11">
        <v>0</v>
      </c>
      <c r="N24" s="11">
        <v>1230</v>
      </c>
      <c r="O24" s="11">
        <v>79</v>
      </c>
      <c r="P24" s="11">
        <v>393</v>
      </c>
      <c r="Q24" s="11">
        <v>143</v>
      </c>
      <c r="R24" s="11">
        <v>89</v>
      </c>
    </row>
    <row r="25" spans="2:18" ht="20.149999999999999" customHeight="1" thickBot="1" x14ac:dyDescent="0.35">
      <c r="B25" s="6" t="s">
        <v>16</v>
      </c>
      <c r="C25" s="11">
        <v>940</v>
      </c>
      <c r="D25" s="11">
        <v>7</v>
      </c>
      <c r="E25" s="11">
        <v>0</v>
      </c>
      <c r="F25" s="11">
        <v>676</v>
      </c>
      <c r="G25" s="11">
        <v>2</v>
      </c>
      <c r="H25" s="11">
        <v>167</v>
      </c>
      <c r="I25" s="11">
        <v>13</v>
      </c>
      <c r="J25" s="11">
        <v>75</v>
      </c>
      <c r="K25" s="11">
        <v>1059</v>
      </c>
      <c r="L25" s="11">
        <v>0</v>
      </c>
      <c r="M25" s="11">
        <v>0</v>
      </c>
      <c r="N25" s="11">
        <v>843</v>
      </c>
      <c r="O25" s="11">
        <v>21</v>
      </c>
      <c r="P25" s="11">
        <v>147</v>
      </c>
      <c r="Q25" s="11">
        <v>0</v>
      </c>
      <c r="R25" s="11">
        <v>48</v>
      </c>
    </row>
    <row r="26" spans="2:18" ht="20.149999999999999" customHeight="1" thickBot="1" x14ac:dyDescent="0.35">
      <c r="B26" s="7" t="s">
        <v>17</v>
      </c>
      <c r="C26" s="11">
        <v>1728</v>
      </c>
      <c r="D26" s="11">
        <v>48</v>
      </c>
      <c r="E26" s="11">
        <v>0</v>
      </c>
      <c r="F26" s="11">
        <v>1081</v>
      </c>
      <c r="G26" s="11">
        <v>1</v>
      </c>
      <c r="H26" s="11">
        <v>498</v>
      </c>
      <c r="I26" s="11">
        <v>35</v>
      </c>
      <c r="J26" s="11">
        <v>65</v>
      </c>
      <c r="K26" s="11">
        <v>1778</v>
      </c>
      <c r="L26" s="11">
        <v>34</v>
      </c>
      <c r="M26" s="11">
        <v>15</v>
      </c>
      <c r="N26" s="11">
        <v>1270</v>
      </c>
      <c r="O26" s="11">
        <v>13</v>
      </c>
      <c r="P26" s="11">
        <v>400</v>
      </c>
      <c r="Q26" s="11">
        <v>35</v>
      </c>
      <c r="R26" s="11">
        <v>11</v>
      </c>
    </row>
    <row r="27" spans="2:18" ht="20.149999999999999" customHeight="1" thickBot="1" x14ac:dyDescent="0.35">
      <c r="B27" s="8" t="s">
        <v>18</v>
      </c>
      <c r="C27" s="11">
        <v>262</v>
      </c>
      <c r="D27" s="11">
        <v>0</v>
      </c>
      <c r="E27" s="11">
        <v>0</v>
      </c>
      <c r="F27" s="11">
        <v>229</v>
      </c>
      <c r="G27" s="11">
        <v>0</v>
      </c>
      <c r="H27" s="11">
        <v>33</v>
      </c>
      <c r="I27" s="11">
        <v>0</v>
      </c>
      <c r="J27" s="11">
        <v>0</v>
      </c>
      <c r="K27" s="11">
        <v>375</v>
      </c>
      <c r="L27" s="11">
        <v>0</v>
      </c>
      <c r="M27" s="11">
        <v>0</v>
      </c>
      <c r="N27" s="11">
        <v>305</v>
      </c>
      <c r="O27" s="11">
        <v>0</v>
      </c>
      <c r="P27" s="11">
        <v>70</v>
      </c>
      <c r="Q27" s="11">
        <v>0</v>
      </c>
      <c r="R27" s="11">
        <v>0</v>
      </c>
    </row>
    <row r="28" spans="2:18" ht="20.149999999999999" customHeight="1" thickBot="1" x14ac:dyDescent="0.35">
      <c r="B28" s="9" t="s">
        <v>19</v>
      </c>
      <c r="C28" s="12">
        <f>SUM(C11:C27)</f>
        <v>49511</v>
      </c>
      <c r="D28" s="12">
        <f t="shared" ref="D28:R28" si="0">SUM(D11:D27)</f>
        <v>639</v>
      </c>
      <c r="E28" s="12">
        <f t="shared" si="0"/>
        <v>73</v>
      </c>
      <c r="F28" s="12">
        <f t="shared" si="0"/>
        <v>34864</v>
      </c>
      <c r="G28" s="12">
        <f t="shared" si="0"/>
        <v>958</v>
      </c>
      <c r="H28" s="12">
        <f t="shared" si="0"/>
        <v>7852</v>
      </c>
      <c r="I28" s="12">
        <f t="shared" si="0"/>
        <v>3609</v>
      </c>
      <c r="J28" s="12">
        <f t="shared" si="0"/>
        <v>1516</v>
      </c>
      <c r="K28" s="12">
        <f t="shared" si="0"/>
        <v>52472</v>
      </c>
      <c r="L28" s="12">
        <f t="shared" si="0"/>
        <v>382</v>
      </c>
      <c r="M28" s="12">
        <f t="shared" si="0"/>
        <v>166</v>
      </c>
      <c r="N28" s="12">
        <f t="shared" si="0"/>
        <v>37695</v>
      </c>
      <c r="O28" s="12">
        <f t="shared" si="0"/>
        <v>904</v>
      </c>
      <c r="P28" s="12">
        <f t="shared" si="0"/>
        <v>7852</v>
      </c>
      <c r="Q28" s="12">
        <f t="shared" si="0"/>
        <v>3516</v>
      </c>
      <c r="R28" s="12">
        <f t="shared" si="0"/>
        <v>1957</v>
      </c>
    </row>
    <row r="29" spans="2:18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2" spans="2:18" ht="14" thickBot="1" x14ac:dyDescent="0.35">
      <c r="B32" s="13"/>
      <c r="C32" s="32" t="s">
        <v>109</v>
      </c>
      <c r="D32" s="33"/>
      <c r="E32" s="33"/>
      <c r="F32" s="33"/>
      <c r="G32" s="33"/>
      <c r="H32" s="33"/>
      <c r="I32" s="33"/>
      <c r="J32" s="33"/>
    </row>
    <row r="33" spans="2:10" ht="14" thickBot="1" x14ac:dyDescent="0.35">
      <c r="B33" s="13"/>
      <c r="C33" s="44" t="s">
        <v>121</v>
      </c>
      <c r="D33" s="44"/>
      <c r="E33" s="44"/>
      <c r="F33" s="44"/>
      <c r="G33" s="44"/>
      <c r="H33" s="44"/>
      <c r="I33" s="44"/>
      <c r="J33" s="44"/>
    </row>
    <row r="34" spans="2:10" ht="44.25" customHeight="1" thickBot="1" x14ac:dyDescent="0.35">
      <c r="B34" s="13"/>
      <c r="C34" s="34" t="s">
        <v>20</v>
      </c>
      <c r="D34" s="36" t="s">
        <v>28</v>
      </c>
      <c r="E34" s="27" t="s">
        <v>21</v>
      </c>
      <c r="F34" s="41" t="s">
        <v>22</v>
      </c>
      <c r="G34" s="42"/>
      <c r="H34" s="43"/>
      <c r="I34" s="27" t="s">
        <v>23</v>
      </c>
      <c r="J34" s="27" t="s">
        <v>24</v>
      </c>
    </row>
    <row r="35" spans="2:10" ht="44.25" customHeight="1" thickBot="1" x14ac:dyDescent="0.35">
      <c r="B35" s="13"/>
      <c r="C35" s="38"/>
      <c r="D35" s="39"/>
      <c r="E35" s="40"/>
      <c r="F35" s="10" t="s">
        <v>25</v>
      </c>
      <c r="G35" s="10" t="s">
        <v>26</v>
      </c>
      <c r="H35" s="10" t="s">
        <v>27</v>
      </c>
      <c r="I35" s="40"/>
      <c r="J35" s="40"/>
    </row>
    <row r="36" spans="2:10" ht="20.149999999999999" customHeight="1" thickBot="1" x14ac:dyDescent="0.35">
      <c r="B36" s="5" t="s">
        <v>2</v>
      </c>
      <c r="C36" s="14">
        <f t="shared" ref="C36:J36" si="1">IF(C11&gt;0,(K11-C11)/C11,"-")</f>
        <v>4.1750100120144171E-2</v>
      </c>
      <c r="D36" s="14">
        <f t="shared" si="1"/>
        <v>-0.25225225225225223</v>
      </c>
      <c r="E36" s="14">
        <f t="shared" si="1"/>
        <v>-5.2631578947368418E-2</v>
      </c>
      <c r="F36" s="14">
        <f t="shared" si="1"/>
        <v>3.1228409561973192E-2</v>
      </c>
      <c r="G36" s="14">
        <f t="shared" si="1"/>
        <v>1.0208333333333333</v>
      </c>
      <c r="H36" s="14">
        <f t="shared" si="1"/>
        <v>-0.10188415910676901</v>
      </c>
      <c r="I36" s="14">
        <f t="shared" si="1"/>
        <v>0.18584070796460178</v>
      </c>
      <c r="J36" s="14">
        <f t="shared" si="1"/>
        <v>0.34299516908212563</v>
      </c>
    </row>
    <row r="37" spans="2:10" ht="20.149999999999999" customHeight="1" thickBot="1" x14ac:dyDescent="0.35">
      <c r="B37" s="6" t="s">
        <v>3</v>
      </c>
      <c r="C37" s="14">
        <f t="shared" ref="C37:J37" si="2">IF(C12&gt;0,(K12-C12)/C12,"-")</f>
        <v>-5.0996015936254982E-2</v>
      </c>
      <c r="D37" s="14">
        <f t="shared" si="2"/>
        <v>0.5</v>
      </c>
      <c r="E37" s="14">
        <f t="shared" si="2"/>
        <v>-0.875</v>
      </c>
      <c r="F37" s="14">
        <f t="shared" si="2"/>
        <v>6.5128900949796467E-2</v>
      </c>
      <c r="G37" s="14">
        <f t="shared" si="2"/>
        <v>-0.66666666666666663</v>
      </c>
      <c r="H37" s="14">
        <f t="shared" si="2"/>
        <v>-0.1875</v>
      </c>
      <c r="I37" s="14">
        <f t="shared" si="2"/>
        <v>-0.44444444444444442</v>
      </c>
      <c r="J37" s="14">
        <f t="shared" si="2"/>
        <v>0.95652173913043481</v>
      </c>
    </row>
    <row r="38" spans="2:10" ht="20.149999999999999" customHeight="1" thickBot="1" x14ac:dyDescent="0.35">
      <c r="B38" s="6" t="s">
        <v>4</v>
      </c>
      <c r="C38" s="14">
        <f t="shared" ref="C38:J38" si="3">IF(C13&gt;0,(K13-C13)/C13,"-")</f>
        <v>0.11934673366834171</v>
      </c>
      <c r="D38" s="14">
        <f t="shared" si="3"/>
        <v>0.83333333333333337</v>
      </c>
      <c r="E38" s="14">
        <f t="shared" si="3"/>
        <v>3</v>
      </c>
      <c r="F38" s="14">
        <f t="shared" si="3"/>
        <v>-1.8518518518518519E-3</v>
      </c>
      <c r="G38" s="14">
        <f t="shared" si="3"/>
        <v>2</v>
      </c>
      <c r="H38" s="14">
        <f t="shared" si="3"/>
        <v>0.15833333333333333</v>
      </c>
      <c r="I38" s="14">
        <f t="shared" si="3"/>
        <v>0.1553398058252427</v>
      </c>
      <c r="J38" s="14">
        <f t="shared" si="3"/>
        <v>2.0416666666666665</v>
      </c>
    </row>
    <row r="39" spans="2:10" ht="20.149999999999999" customHeight="1" thickBot="1" x14ac:dyDescent="0.35">
      <c r="B39" s="6" t="s">
        <v>5</v>
      </c>
      <c r="C39" s="14">
        <f t="shared" ref="C39:J39" si="4">IF(C14&gt;0,(K14-C14)/C14,"-")</f>
        <v>0.17116125481563016</v>
      </c>
      <c r="D39" s="14">
        <f t="shared" si="4"/>
        <v>-0.2839506172839506</v>
      </c>
      <c r="E39" s="14">
        <f t="shared" si="4"/>
        <v>2.7142857142857144</v>
      </c>
      <c r="F39" s="14">
        <f t="shared" si="4"/>
        <v>0.16601941747572815</v>
      </c>
      <c r="G39" s="14">
        <f t="shared" si="4"/>
        <v>5.3333333333333337E-2</v>
      </c>
      <c r="H39" s="14">
        <f t="shared" si="4"/>
        <v>9.7701149425287362E-2</v>
      </c>
      <c r="I39" s="14">
        <f t="shared" si="4"/>
        <v>0.30232558139534882</v>
      </c>
      <c r="J39" s="14">
        <f t="shared" si="4"/>
        <v>0.40740740740740738</v>
      </c>
    </row>
    <row r="40" spans="2:10" ht="20.149999999999999" customHeight="1" thickBot="1" x14ac:dyDescent="0.35">
      <c r="B40" s="6" t="s">
        <v>6</v>
      </c>
      <c r="C40" s="14">
        <f t="shared" ref="C40:J40" si="5">IF(C15&gt;0,(K15-C15)/C15,"-")</f>
        <v>-0.12862547288776796</v>
      </c>
      <c r="D40" s="14">
        <f t="shared" si="5"/>
        <v>-0.90909090909090906</v>
      </c>
      <c r="E40" s="14">
        <f t="shared" si="5"/>
        <v>-0.66666666666666663</v>
      </c>
      <c r="F40" s="14">
        <f t="shared" si="5"/>
        <v>-0.25491949910554562</v>
      </c>
      <c r="G40" s="14">
        <f t="shared" si="5"/>
        <v>1.1176470588235294</v>
      </c>
      <c r="H40" s="14">
        <f t="shared" si="5"/>
        <v>0.12469437652811736</v>
      </c>
      <c r="I40" s="14">
        <f t="shared" si="5"/>
        <v>9.9737532808398949E-2</v>
      </c>
      <c r="J40" s="14">
        <f t="shared" si="5"/>
        <v>0.59701492537313428</v>
      </c>
    </row>
    <row r="41" spans="2:10" ht="20.149999999999999" customHeight="1" thickBot="1" x14ac:dyDescent="0.35">
      <c r="B41" s="6" t="s">
        <v>7</v>
      </c>
      <c r="C41" s="14">
        <f t="shared" ref="C41:J41" si="6">IF(C16&gt;0,(K16-C16)/C16,"-")</f>
        <v>6.2794348508634218E-2</v>
      </c>
      <c r="D41" s="14" t="str">
        <f t="shared" si="6"/>
        <v>-</v>
      </c>
      <c r="E41" s="14" t="str">
        <f t="shared" si="6"/>
        <v>-</v>
      </c>
      <c r="F41" s="14">
        <f t="shared" si="6"/>
        <v>2.7459954233409609E-2</v>
      </c>
      <c r="G41" s="14">
        <f t="shared" si="6"/>
        <v>-0.82352941176470584</v>
      </c>
      <c r="H41" s="14">
        <f t="shared" si="6"/>
        <v>0.42148760330578511</v>
      </c>
      <c r="I41" s="14">
        <f t="shared" si="6"/>
        <v>-0.44</v>
      </c>
      <c r="J41" s="14">
        <f t="shared" si="6"/>
        <v>1.0833333333333333</v>
      </c>
    </row>
    <row r="42" spans="2:10" ht="20.149999999999999" customHeight="1" thickBot="1" x14ac:dyDescent="0.35">
      <c r="B42" s="6" t="s">
        <v>8</v>
      </c>
      <c r="C42" s="14">
        <f t="shared" ref="C42:J42" si="7">IF(C17&gt;0,(K17-C17)/C17,"-")</f>
        <v>2.1080368906455864E-2</v>
      </c>
      <c r="D42" s="14">
        <f t="shared" si="7"/>
        <v>-0.95</v>
      </c>
      <c r="E42" s="14" t="str">
        <f t="shared" si="7"/>
        <v>-</v>
      </c>
      <c r="F42" s="14">
        <f t="shared" si="7"/>
        <v>0.18451845184518451</v>
      </c>
      <c r="G42" s="14">
        <f t="shared" si="7"/>
        <v>-0.12727272727272726</v>
      </c>
      <c r="H42" s="14">
        <f t="shared" si="7"/>
        <v>-0.4279835390946502</v>
      </c>
      <c r="I42" s="14">
        <f t="shared" si="7"/>
        <v>-0.61538461538461542</v>
      </c>
      <c r="J42" s="14">
        <f t="shared" si="7"/>
        <v>-0.18604651162790697</v>
      </c>
    </row>
    <row r="43" spans="2:10" ht="20.149999999999999" customHeight="1" thickBot="1" x14ac:dyDescent="0.35">
      <c r="B43" s="6" t="s">
        <v>9</v>
      </c>
      <c r="C43" s="14">
        <f t="shared" ref="C43:J43" si="8">IF(C18&gt;0,(K18-C18)/C18,"-")</f>
        <v>0.21921749136939012</v>
      </c>
      <c r="D43" s="14">
        <f t="shared" si="8"/>
        <v>-0.52380952380952384</v>
      </c>
      <c r="E43" s="14">
        <f t="shared" si="8"/>
        <v>2</v>
      </c>
      <c r="F43" s="14">
        <f t="shared" si="8"/>
        <v>0.32864238410596025</v>
      </c>
      <c r="G43" s="14">
        <f t="shared" si="8"/>
        <v>-0.81081081081081086</v>
      </c>
      <c r="H43" s="14">
        <f t="shared" si="8"/>
        <v>0.13452914798206278</v>
      </c>
      <c r="I43" s="14">
        <f t="shared" si="8"/>
        <v>-0.38095238095238093</v>
      </c>
      <c r="J43" s="14">
        <f t="shared" si="8"/>
        <v>5.333333333333333</v>
      </c>
    </row>
    <row r="44" spans="2:10" ht="20.149999999999999" customHeight="1" thickBot="1" x14ac:dyDescent="0.35">
      <c r="B44" s="6" t="s">
        <v>10</v>
      </c>
      <c r="C44" s="14">
        <f t="shared" ref="C44:J44" si="9">IF(C19&gt;0,(K19-C19)/C19,"-")</f>
        <v>4.8220973782771535E-2</v>
      </c>
      <c r="D44" s="14">
        <f t="shared" si="9"/>
        <v>-0.26530612244897961</v>
      </c>
      <c r="E44" s="14">
        <f t="shared" si="9"/>
        <v>2.0714285714285716</v>
      </c>
      <c r="F44" s="14">
        <f t="shared" si="9"/>
        <v>0.16213344666383339</v>
      </c>
      <c r="G44" s="14">
        <f t="shared" si="9"/>
        <v>-0.34166666666666667</v>
      </c>
      <c r="H44" s="14">
        <f t="shared" si="9"/>
        <v>-0.21184510250569477</v>
      </c>
      <c r="I44" s="14">
        <f t="shared" si="9"/>
        <v>-0.41008403361344536</v>
      </c>
      <c r="J44" s="14">
        <f t="shared" si="9"/>
        <v>2.1739130434782608E-2</v>
      </c>
    </row>
    <row r="45" spans="2:10" ht="20.149999999999999" customHeight="1" thickBot="1" x14ac:dyDescent="0.35">
      <c r="B45" s="6" t="s">
        <v>11</v>
      </c>
      <c r="C45" s="14">
        <f t="shared" ref="C45:J45" si="10">IF(C20&gt;0,(K20-C20)/C20,"-")</f>
        <v>2.9841656516443361E-2</v>
      </c>
      <c r="D45" s="14">
        <f t="shared" si="10"/>
        <v>-0.53333333333333333</v>
      </c>
      <c r="E45" s="14">
        <f t="shared" si="10"/>
        <v>2</v>
      </c>
      <c r="F45" s="14">
        <f t="shared" si="10"/>
        <v>-3.5095415661329241E-3</v>
      </c>
      <c r="G45" s="14">
        <f t="shared" si="10"/>
        <v>-7.8431372549019607E-2</v>
      </c>
      <c r="H45" s="14">
        <f t="shared" si="10"/>
        <v>0.27054794520547948</v>
      </c>
      <c r="I45" s="14">
        <f t="shared" si="10"/>
        <v>0.18381112984822934</v>
      </c>
      <c r="J45" s="14">
        <f t="shared" si="10"/>
        <v>-0.21686746987951808</v>
      </c>
    </row>
    <row r="46" spans="2:10" ht="20.149999999999999" customHeight="1" thickBot="1" x14ac:dyDescent="0.35">
      <c r="B46" s="6" t="s">
        <v>12</v>
      </c>
      <c r="C46" s="14">
        <f t="shared" ref="C46:J46" si="11">IF(C21&gt;0,(K21-C21)/C21,"-")</f>
        <v>0.16030534351145037</v>
      </c>
      <c r="D46" s="14">
        <f t="shared" si="11"/>
        <v>-0.21428571428571427</v>
      </c>
      <c r="E46" s="14" t="str">
        <f t="shared" si="11"/>
        <v>-</v>
      </c>
      <c r="F46" s="14">
        <f t="shared" si="11"/>
        <v>0.40890688259109309</v>
      </c>
      <c r="G46" s="14">
        <f t="shared" si="11"/>
        <v>-0.82191780821917804</v>
      </c>
      <c r="H46" s="14">
        <f t="shared" si="11"/>
        <v>-0.11413043478260869</v>
      </c>
      <c r="I46" s="14">
        <f t="shared" si="11"/>
        <v>0.22222222222222221</v>
      </c>
      <c r="J46" s="14">
        <f t="shared" si="11"/>
        <v>1.3333333333333333</v>
      </c>
    </row>
    <row r="47" spans="2:10" ht="20.149999999999999" customHeight="1" thickBot="1" x14ac:dyDescent="0.35">
      <c r="B47" s="6" t="s">
        <v>13</v>
      </c>
      <c r="C47" s="14">
        <f t="shared" ref="C47:J47" si="12">IF(C22&gt;0,(K22-C22)/C22,"-")</f>
        <v>0.14680851063829786</v>
      </c>
      <c r="D47" s="14">
        <f t="shared" si="12"/>
        <v>0.26315789473684209</v>
      </c>
      <c r="E47" s="14">
        <f t="shared" si="12"/>
        <v>-1</v>
      </c>
      <c r="F47" s="14">
        <f t="shared" si="12"/>
        <v>0.2403495994173343</v>
      </c>
      <c r="G47" s="14">
        <f t="shared" si="12"/>
        <v>-0.25</v>
      </c>
      <c r="H47" s="14">
        <f t="shared" si="12"/>
        <v>4.5454545454545456E-2</v>
      </c>
      <c r="I47" s="14">
        <f t="shared" si="12"/>
        <v>-0.17105263157894737</v>
      </c>
      <c r="J47" s="14">
        <f t="shared" si="12"/>
        <v>-0.65079365079365081</v>
      </c>
    </row>
    <row r="48" spans="2:10" ht="20.149999999999999" customHeight="1" thickBot="1" x14ac:dyDescent="0.35">
      <c r="B48" s="6" t="s">
        <v>14</v>
      </c>
      <c r="C48" s="14">
        <f t="shared" ref="C48:J48" si="13">IF(C23&gt;0,(K23-C23)/C23,"-")</f>
        <v>0.11766884800592665</v>
      </c>
      <c r="D48" s="14">
        <f t="shared" si="13"/>
        <v>-0.48192771084337349</v>
      </c>
      <c r="E48" s="14">
        <f t="shared" si="13"/>
        <v>18</v>
      </c>
      <c r="F48" s="14">
        <f t="shared" si="13"/>
        <v>0.13161047407153859</v>
      </c>
      <c r="G48" s="14">
        <f t="shared" si="13"/>
        <v>-0.50236966824644547</v>
      </c>
      <c r="H48" s="14">
        <f t="shared" si="13"/>
        <v>0.11562021439509954</v>
      </c>
      <c r="I48" s="14">
        <f t="shared" si="13"/>
        <v>-0.13834951456310679</v>
      </c>
      <c r="J48" s="14">
        <f t="shared" si="13"/>
        <v>0.89711934156378603</v>
      </c>
    </row>
    <row r="49" spans="2:10" ht="20.149999999999999" customHeight="1" thickBot="1" x14ac:dyDescent="0.35">
      <c r="B49" s="6" t="s">
        <v>15</v>
      </c>
      <c r="C49" s="14">
        <f t="shared" ref="C49:J49" si="14">IF(C24&gt;0,(K24-C24)/C24,"-")</f>
        <v>7.816571130797291E-3</v>
      </c>
      <c r="D49" s="14">
        <f t="shared" si="14"/>
        <v>-1</v>
      </c>
      <c r="E49" s="14">
        <f t="shared" si="14"/>
        <v>-1</v>
      </c>
      <c r="F49" s="14">
        <f t="shared" si="14"/>
        <v>-0.10021945866861741</v>
      </c>
      <c r="G49" s="14">
        <f t="shared" si="14"/>
        <v>2.0384615384615383</v>
      </c>
      <c r="H49" s="14">
        <f t="shared" si="14"/>
        <v>4.8000000000000001E-2</v>
      </c>
      <c r="I49" s="14">
        <f t="shared" si="14"/>
        <v>0.3619047619047619</v>
      </c>
      <c r="J49" s="14">
        <f t="shared" si="14"/>
        <v>1.4054054054054055</v>
      </c>
    </row>
    <row r="50" spans="2:10" ht="20.149999999999999" customHeight="1" thickBot="1" x14ac:dyDescent="0.35">
      <c r="B50" s="6" t="s">
        <v>16</v>
      </c>
      <c r="C50" s="14">
        <f t="shared" ref="C50:J50" si="15">IF(C25&gt;0,(K25-C25)/C25,"-")</f>
        <v>0.12659574468085105</v>
      </c>
      <c r="D50" s="14">
        <f t="shared" si="15"/>
        <v>-1</v>
      </c>
      <c r="E50" s="14" t="str">
        <f t="shared" si="15"/>
        <v>-</v>
      </c>
      <c r="F50" s="14">
        <f t="shared" si="15"/>
        <v>0.24704142011834321</v>
      </c>
      <c r="G50" s="14">
        <f t="shared" si="15"/>
        <v>9.5</v>
      </c>
      <c r="H50" s="14">
        <f t="shared" si="15"/>
        <v>-0.11976047904191617</v>
      </c>
      <c r="I50" s="14">
        <f t="shared" si="15"/>
        <v>-1</v>
      </c>
      <c r="J50" s="14">
        <f t="shared" si="15"/>
        <v>-0.36</v>
      </c>
    </row>
    <row r="51" spans="2:10" ht="20.149999999999999" customHeight="1" thickBot="1" x14ac:dyDescent="0.35">
      <c r="B51" s="7" t="s">
        <v>17</v>
      </c>
      <c r="C51" s="14">
        <f t="shared" ref="C51:J51" si="16">IF(C26&gt;0,(K26-C26)/C26,"-")</f>
        <v>2.8935185185185185E-2</v>
      </c>
      <c r="D51" s="14">
        <f t="shared" si="16"/>
        <v>-0.29166666666666669</v>
      </c>
      <c r="E51" s="14" t="str">
        <f t="shared" si="16"/>
        <v>-</v>
      </c>
      <c r="F51" s="14">
        <f t="shared" si="16"/>
        <v>0.17483811285846437</v>
      </c>
      <c r="G51" s="14">
        <f t="shared" si="16"/>
        <v>12</v>
      </c>
      <c r="H51" s="14">
        <f t="shared" si="16"/>
        <v>-0.19678714859437751</v>
      </c>
      <c r="I51" s="14">
        <f t="shared" si="16"/>
        <v>0</v>
      </c>
      <c r="J51" s="14">
        <f t="shared" si="16"/>
        <v>-0.83076923076923082</v>
      </c>
    </row>
    <row r="52" spans="2:10" ht="20.149999999999999" customHeight="1" thickBot="1" x14ac:dyDescent="0.35">
      <c r="B52" s="8" t="s">
        <v>18</v>
      </c>
      <c r="C52" s="14">
        <f t="shared" ref="C52:J52" si="17">IF(C27&gt;0,(K27-C27)/C27,"-")</f>
        <v>0.43129770992366412</v>
      </c>
      <c r="D52" s="14" t="str">
        <f t="shared" si="17"/>
        <v>-</v>
      </c>
      <c r="E52" s="14" t="str">
        <f t="shared" si="17"/>
        <v>-</v>
      </c>
      <c r="F52" s="14">
        <f t="shared" si="17"/>
        <v>0.33187772925764192</v>
      </c>
      <c r="G52" s="14" t="str">
        <f t="shared" si="17"/>
        <v>-</v>
      </c>
      <c r="H52" s="14">
        <f t="shared" si="17"/>
        <v>1.1212121212121211</v>
      </c>
      <c r="I52" s="14" t="str">
        <f t="shared" si="17"/>
        <v>-</v>
      </c>
      <c r="J52" s="14" t="str">
        <f t="shared" si="17"/>
        <v>-</v>
      </c>
    </row>
    <row r="53" spans="2:10" ht="20.149999999999999" customHeight="1" thickBot="1" x14ac:dyDescent="0.35">
      <c r="B53" s="9" t="s">
        <v>19</v>
      </c>
      <c r="C53" s="15">
        <f t="shared" ref="C53:J53" si="18">IF(C28&gt;0,(K28-C28)/C28,"-")</f>
        <v>5.9804891842216878E-2</v>
      </c>
      <c r="D53" s="15">
        <f t="shared" si="18"/>
        <v>-0.40219092331768386</v>
      </c>
      <c r="E53" s="15">
        <f t="shared" si="18"/>
        <v>1.273972602739726</v>
      </c>
      <c r="F53" s="15">
        <f t="shared" si="18"/>
        <v>8.1201239100504821E-2</v>
      </c>
      <c r="G53" s="15">
        <f t="shared" si="18"/>
        <v>-5.6367432150313153E-2</v>
      </c>
      <c r="H53" s="15">
        <f t="shared" si="18"/>
        <v>0</v>
      </c>
      <c r="I53" s="15">
        <f t="shared" si="18"/>
        <v>-2.5768911055694097E-2</v>
      </c>
      <c r="J53" s="15">
        <f t="shared" si="18"/>
        <v>0.29089709762532984</v>
      </c>
    </row>
  </sheetData>
  <mergeCells count="22">
    <mergeCell ref="C32:J32"/>
    <mergeCell ref="C34:C35"/>
    <mergeCell ref="D34:D35"/>
    <mergeCell ref="E34:E35"/>
    <mergeCell ref="F34:H34"/>
    <mergeCell ref="I34:I35"/>
    <mergeCell ref="J34:J35"/>
    <mergeCell ref="C33:J33"/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61328125" customWidth="1"/>
    <col min="4" max="4" width="15.4609375" bestFit="1" customWidth="1"/>
    <col min="5" max="5" width="17.3828125" bestFit="1" customWidth="1"/>
    <col min="6" max="6" width="25.61328125" customWidth="1"/>
    <col min="7" max="7" width="12.61328125" customWidth="1"/>
    <col min="8" max="8" width="15.4609375" bestFit="1" customWidth="1"/>
    <col min="9" max="9" width="17.3828125" bestFit="1" customWidth="1"/>
    <col min="10" max="10" width="25.61328125" customWidth="1"/>
    <col min="11" max="11" width="12.61328125" customWidth="1"/>
    <col min="12" max="12" width="15.4609375" bestFit="1" customWidth="1"/>
    <col min="13" max="13" width="17.3828125" bestFit="1" customWidth="1"/>
    <col min="14" max="14" width="25.61328125" customWidth="1"/>
    <col min="15" max="18" width="20.61328125" customWidth="1"/>
    <col min="19" max="19" width="11.84375" customWidth="1"/>
  </cols>
  <sheetData>
    <row r="7" spans="1:14" ht="51" customHeight="1" x14ac:dyDescent="0.3"/>
    <row r="8" spans="1:14" ht="44.25" customHeight="1" thickBot="1" x14ac:dyDescent="0.35">
      <c r="A8" s="45"/>
      <c r="B8" s="46"/>
      <c r="C8" s="32" t="s">
        <v>119</v>
      </c>
      <c r="D8" s="33"/>
      <c r="E8" s="33"/>
      <c r="F8" s="33"/>
      <c r="G8" s="32" t="s">
        <v>120</v>
      </c>
      <c r="H8" s="33"/>
      <c r="I8" s="33"/>
      <c r="J8" s="33"/>
      <c r="K8" s="32" t="s">
        <v>122</v>
      </c>
      <c r="L8" s="33"/>
      <c r="M8" s="33"/>
      <c r="N8" s="33"/>
    </row>
    <row r="9" spans="1:14" ht="44.25" customHeight="1" thickBot="1" x14ac:dyDescent="0.35">
      <c r="A9" s="45"/>
      <c r="B9" s="45"/>
      <c r="C9" s="30" t="s">
        <v>29</v>
      </c>
      <c r="D9" s="30"/>
      <c r="E9" s="31"/>
      <c r="F9" s="27" t="s">
        <v>32</v>
      </c>
      <c r="G9" s="48" t="s">
        <v>29</v>
      </c>
      <c r="H9" s="30" t="s">
        <v>30</v>
      </c>
      <c r="I9" s="31" t="s">
        <v>31</v>
      </c>
      <c r="J9" s="27" t="s">
        <v>32</v>
      </c>
      <c r="K9" s="48" t="s">
        <v>29</v>
      </c>
      <c r="L9" s="30" t="s">
        <v>30</v>
      </c>
      <c r="M9" s="31" t="s">
        <v>31</v>
      </c>
      <c r="N9" s="27" t="s">
        <v>32</v>
      </c>
    </row>
    <row r="10" spans="1:14" ht="44.25" customHeight="1" thickBot="1" x14ac:dyDescent="0.35">
      <c r="A10" s="45"/>
      <c r="B10" s="45"/>
      <c r="C10" s="19" t="s">
        <v>33</v>
      </c>
      <c r="D10" s="19" t="s">
        <v>34</v>
      </c>
      <c r="E10" s="19" t="s">
        <v>35</v>
      </c>
      <c r="F10" s="47"/>
      <c r="G10" s="10" t="s">
        <v>33</v>
      </c>
      <c r="H10" s="10" t="s">
        <v>34</v>
      </c>
      <c r="I10" s="10" t="s">
        <v>35</v>
      </c>
      <c r="J10" s="47"/>
      <c r="K10" s="10" t="s">
        <v>33</v>
      </c>
      <c r="L10" s="10" t="s">
        <v>34</v>
      </c>
      <c r="M10" s="10" t="s">
        <v>35</v>
      </c>
      <c r="N10" s="47"/>
    </row>
    <row r="11" spans="1:14" ht="20.149999999999999" customHeight="1" thickBot="1" x14ac:dyDescent="0.35">
      <c r="B11" s="5" t="s">
        <v>2</v>
      </c>
      <c r="C11" s="11">
        <v>772</v>
      </c>
      <c r="D11" s="11">
        <v>478</v>
      </c>
      <c r="E11" s="11">
        <v>294</v>
      </c>
      <c r="F11" s="24">
        <f>C11/'Evolución Denuncias'!C11</f>
        <v>7.7292751301561879E-2</v>
      </c>
      <c r="G11" s="11">
        <v>717</v>
      </c>
      <c r="H11" s="11">
        <v>501</v>
      </c>
      <c r="I11" s="11">
        <v>216</v>
      </c>
      <c r="J11" s="24">
        <f>+G11/'Evolución Denuncias'!K11</f>
        <v>6.8909178279673231E-2</v>
      </c>
      <c r="K11" s="14">
        <f t="shared" ref="K11:M28" si="0">IF(C11&gt;0,(G11-C11)/C11,"-")</f>
        <v>-7.1243523316062179E-2</v>
      </c>
      <c r="L11" s="14">
        <f t="shared" si="0"/>
        <v>4.8117154811715482E-2</v>
      </c>
      <c r="M11" s="14">
        <f t="shared" si="0"/>
        <v>-0.26530612244897961</v>
      </c>
      <c r="N11" s="24">
        <f>+(J11-F11)/F11</f>
        <v>-0.10846519085832101</v>
      </c>
    </row>
    <row r="12" spans="1:14" ht="20.149999999999999" customHeight="1" thickBot="1" x14ac:dyDescent="0.35">
      <c r="B12" s="6" t="s">
        <v>3</v>
      </c>
      <c r="C12" s="11">
        <v>224</v>
      </c>
      <c r="D12" s="11">
        <v>88</v>
      </c>
      <c r="E12" s="11">
        <v>136</v>
      </c>
      <c r="F12" s="24">
        <f>C12/'Evolución Denuncias'!C12</f>
        <v>0.17848605577689244</v>
      </c>
      <c r="G12" s="11">
        <v>224</v>
      </c>
      <c r="H12" s="11">
        <v>115</v>
      </c>
      <c r="I12" s="11">
        <v>109</v>
      </c>
      <c r="J12" s="24">
        <f>+G12/'Evolución Denuncias'!K12</f>
        <v>0.18807724601175482</v>
      </c>
      <c r="K12" s="14">
        <f t="shared" si="0"/>
        <v>0</v>
      </c>
      <c r="L12" s="14">
        <f t="shared" si="0"/>
        <v>0.30681818181818182</v>
      </c>
      <c r="M12" s="14">
        <f t="shared" si="0"/>
        <v>-0.19852941176470587</v>
      </c>
      <c r="N12" s="24">
        <f t="shared" ref="N12:N28" si="1">+(J12-F12)/F12</f>
        <v>5.3736356003358417E-2</v>
      </c>
    </row>
    <row r="13" spans="1:14" ht="20.149999999999999" customHeight="1" thickBot="1" x14ac:dyDescent="0.35">
      <c r="B13" s="6" t="s">
        <v>4</v>
      </c>
      <c r="C13" s="11">
        <v>147</v>
      </c>
      <c r="D13" s="11">
        <v>80</v>
      </c>
      <c r="E13" s="11">
        <v>67</v>
      </c>
      <c r="F13" s="24">
        <f>C13/'Evolución Denuncias'!C13</f>
        <v>0.18467336683417085</v>
      </c>
      <c r="G13" s="11">
        <v>116</v>
      </c>
      <c r="H13" s="11">
        <v>74</v>
      </c>
      <c r="I13" s="11">
        <v>42</v>
      </c>
      <c r="J13" s="24">
        <f>+G13/'Evolución Denuncias'!K13</f>
        <v>0.13019079685746351</v>
      </c>
      <c r="K13" s="14">
        <f t="shared" si="0"/>
        <v>-0.21088435374149661</v>
      </c>
      <c r="L13" s="14">
        <f t="shared" si="0"/>
        <v>-7.4999999999999997E-2</v>
      </c>
      <c r="M13" s="14">
        <f t="shared" si="0"/>
        <v>-0.37313432835820898</v>
      </c>
      <c r="N13" s="24">
        <f t="shared" si="1"/>
        <v>-0.29502126327523154</v>
      </c>
    </row>
    <row r="14" spans="1:14" ht="20.149999999999999" customHeight="1" thickBot="1" x14ac:dyDescent="0.35">
      <c r="B14" s="6" t="s">
        <v>5</v>
      </c>
      <c r="C14" s="11">
        <v>201</v>
      </c>
      <c r="D14" s="11">
        <v>112</v>
      </c>
      <c r="E14" s="11">
        <v>89</v>
      </c>
      <c r="F14" s="24">
        <f>C14/'Evolución Denuncias'!C14</f>
        <v>0.11062190423775455</v>
      </c>
      <c r="G14" s="11">
        <v>283</v>
      </c>
      <c r="H14" s="11">
        <v>138</v>
      </c>
      <c r="I14" s="11">
        <v>145</v>
      </c>
      <c r="J14" s="24">
        <f>+G14/'Evolución Denuncias'!K14</f>
        <v>0.13298872180451127</v>
      </c>
      <c r="K14" s="14">
        <f t="shared" si="0"/>
        <v>0.4079601990049751</v>
      </c>
      <c r="L14" s="14">
        <f t="shared" si="0"/>
        <v>0.23214285714285715</v>
      </c>
      <c r="M14" s="14">
        <f t="shared" si="0"/>
        <v>0.6292134831460674</v>
      </c>
      <c r="N14" s="24">
        <f t="shared" si="1"/>
        <v>0.20219157969550727</v>
      </c>
    </row>
    <row r="15" spans="1:14" ht="20.149999999999999" customHeight="1" thickBot="1" x14ac:dyDescent="0.35">
      <c r="B15" s="6" t="s">
        <v>6</v>
      </c>
      <c r="C15" s="11">
        <v>451</v>
      </c>
      <c r="D15" s="11">
        <v>252</v>
      </c>
      <c r="E15" s="11">
        <v>199</v>
      </c>
      <c r="F15" s="24">
        <f>C15/'Evolución Denuncias'!C15</f>
        <v>0.14218158890290039</v>
      </c>
      <c r="G15" s="11">
        <v>237</v>
      </c>
      <c r="H15" s="11">
        <v>126</v>
      </c>
      <c r="I15" s="11">
        <v>111</v>
      </c>
      <c r="J15" s="24">
        <f>+G15/'Evolución Denuncias'!K15</f>
        <v>8.5745296671490598E-2</v>
      </c>
      <c r="K15" s="14">
        <f t="shared" si="0"/>
        <v>-0.4745011086474501</v>
      </c>
      <c r="L15" s="14">
        <f t="shared" si="0"/>
        <v>-0.5</v>
      </c>
      <c r="M15" s="14">
        <f t="shared" si="0"/>
        <v>-0.44221105527638194</v>
      </c>
      <c r="N15" s="24">
        <f t="shared" si="1"/>
        <v>-0.39693108416415046</v>
      </c>
    </row>
    <row r="16" spans="1:14" ht="20.149999999999999" customHeight="1" thickBot="1" x14ac:dyDescent="0.35">
      <c r="B16" s="6" t="s">
        <v>7</v>
      </c>
      <c r="C16" s="11">
        <v>75</v>
      </c>
      <c r="D16" s="11">
        <v>49</v>
      </c>
      <c r="E16" s="11">
        <v>26</v>
      </c>
      <c r="F16" s="24">
        <f>C16/'Evolución Denuncias'!C16</f>
        <v>0.11773940345368916</v>
      </c>
      <c r="G16" s="11">
        <v>110</v>
      </c>
      <c r="H16" s="11">
        <v>50</v>
      </c>
      <c r="I16" s="11">
        <v>60</v>
      </c>
      <c r="J16" s="24">
        <f>+G16/'Evolución Denuncias'!K16</f>
        <v>0.16248153618906944</v>
      </c>
      <c r="K16" s="14">
        <f t="shared" si="0"/>
        <v>0.46666666666666667</v>
      </c>
      <c r="L16" s="14">
        <f t="shared" si="0"/>
        <v>2.0408163265306121E-2</v>
      </c>
      <c r="M16" s="14">
        <f t="shared" si="0"/>
        <v>1.3076923076923077</v>
      </c>
      <c r="N16" s="24">
        <f t="shared" si="1"/>
        <v>0.38000984736582982</v>
      </c>
    </row>
    <row r="17" spans="2:14" ht="20.149999999999999" customHeight="1" thickBot="1" x14ac:dyDescent="0.35">
      <c r="B17" s="6" t="s">
        <v>8</v>
      </c>
      <c r="C17" s="11">
        <v>192</v>
      </c>
      <c r="D17" s="11">
        <v>99</v>
      </c>
      <c r="E17" s="11">
        <v>93</v>
      </c>
      <c r="F17" s="24">
        <f>C17/'Evolución Denuncias'!C17</f>
        <v>0.12648221343873517</v>
      </c>
      <c r="G17" s="11">
        <v>153</v>
      </c>
      <c r="H17" s="11">
        <v>73</v>
      </c>
      <c r="I17" s="11">
        <v>80</v>
      </c>
      <c r="J17" s="24">
        <f>+G17/'Evolución Denuncias'!K17</f>
        <v>9.8709677419354838E-2</v>
      </c>
      <c r="K17" s="14">
        <f t="shared" si="0"/>
        <v>-0.203125</v>
      </c>
      <c r="L17" s="14">
        <f t="shared" si="0"/>
        <v>-0.26262626262626265</v>
      </c>
      <c r="M17" s="14">
        <f t="shared" si="0"/>
        <v>-0.13978494623655913</v>
      </c>
      <c r="N17" s="24">
        <f t="shared" si="1"/>
        <v>-0.21957661290322575</v>
      </c>
    </row>
    <row r="18" spans="2:14" ht="20.149999999999999" customHeight="1" thickBot="1" x14ac:dyDescent="0.35">
      <c r="B18" s="6" t="s">
        <v>9</v>
      </c>
      <c r="C18" s="11">
        <v>229</v>
      </c>
      <c r="D18" s="11">
        <v>127</v>
      </c>
      <c r="E18" s="11">
        <v>102</v>
      </c>
      <c r="F18" s="24">
        <f>C18/'Evolución Denuncias'!C18</f>
        <v>0.13176064441887228</v>
      </c>
      <c r="G18" s="11">
        <v>156</v>
      </c>
      <c r="H18" s="11">
        <v>91</v>
      </c>
      <c r="I18" s="11">
        <v>65</v>
      </c>
      <c r="J18" s="24">
        <f>+G18/'Evolución Denuncias'!K18</f>
        <v>7.3619631901840496E-2</v>
      </c>
      <c r="K18" s="14">
        <f t="shared" si="0"/>
        <v>-0.31877729257641924</v>
      </c>
      <c r="L18" s="14">
        <f t="shared" si="0"/>
        <v>-0.28346456692913385</v>
      </c>
      <c r="M18" s="14">
        <f t="shared" si="0"/>
        <v>-0.36274509803921567</v>
      </c>
      <c r="N18" s="24">
        <f t="shared" si="1"/>
        <v>-0.44126235700699229</v>
      </c>
    </row>
    <row r="19" spans="2:14" ht="20.149999999999999" customHeight="1" thickBot="1" x14ac:dyDescent="0.35">
      <c r="B19" s="6" t="s">
        <v>10</v>
      </c>
      <c r="C19" s="11">
        <v>778</v>
      </c>
      <c r="D19" s="11">
        <v>393</v>
      </c>
      <c r="E19" s="11">
        <v>385</v>
      </c>
      <c r="F19" s="24">
        <f>C19/'Evolución Denuncias'!C19</f>
        <v>0.12141073657927591</v>
      </c>
      <c r="G19" s="11">
        <v>627</v>
      </c>
      <c r="H19" s="11">
        <v>354</v>
      </c>
      <c r="I19" s="11">
        <v>273</v>
      </c>
      <c r="J19" s="24">
        <f>+G19/'Evolución Denuncias'!K19</f>
        <v>9.33452434122376E-2</v>
      </c>
      <c r="K19" s="14">
        <f t="shared" si="0"/>
        <v>-0.19408740359897173</v>
      </c>
      <c r="L19" s="14">
        <f t="shared" si="0"/>
        <v>-9.9236641221374045E-2</v>
      </c>
      <c r="M19" s="14">
        <f t="shared" si="0"/>
        <v>-0.29090909090909089</v>
      </c>
      <c r="N19" s="24">
        <f t="shared" si="1"/>
        <v>-0.23116154269200706</v>
      </c>
    </row>
    <row r="20" spans="2:14" ht="20.149999999999999" customHeight="1" thickBot="1" x14ac:dyDescent="0.35">
      <c r="B20" s="6" t="s">
        <v>11</v>
      </c>
      <c r="C20" s="11">
        <v>910</v>
      </c>
      <c r="D20" s="11">
        <v>524</v>
      </c>
      <c r="E20" s="11">
        <v>386</v>
      </c>
      <c r="F20" s="24">
        <f>C20/'Evolución Denuncias'!C20</f>
        <v>0.13855054811205847</v>
      </c>
      <c r="G20" s="11">
        <v>785</v>
      </c>
      <c r="H20" s="11">
        <v>403</v>
      </c>
      <c r="I20" s="11">
        <v>382</v>
      </c>
      <c r="J20" s="24">
        <f>+G20/'Evolución Denuncias'!K20</f>
        <v>0.11605558840922531</v>
      </c>
      <c r="K20" s="14">
        <f t="shared" si="0"/>
        <v>-0.13736263736263737</v>
      </c>
      <c r="L20" s="14">
        <f t="shared" si="0"/>
        <v>-0.23091603053435114</v>
      </c>
      <c r="M20" s="14">
        <f t="shared" si="0"/>
        <v>-1.0362694300518135E-2</v>
      </c>
      <c r="N20" s="24">
        <f t="shared" si="1"/>
        <v>-0.16235922563539362</v>
      </c>
    </row>
    <row r="21" spans="2:14" ht="20.149999999999999" customHeight="1" thickBot="1" x14ac:dyDescent="0.35">
      <c r="B21" s="6" t="s">
        <v>12</v>
      </c>
      <c r="C21" s="11">
        <v>20</v>
      </c>
      <c r="D21" s="11">
        <v>19</v>
      </c>
      <c r="E21" s="11">
        <v>1</v>
      </c>
      <c r="F21" s="24">
        <f>C21/'Evolución Denuncias'!C21</f>
        <v>2.5445292620865138E-2</v>
      </c>
      <c r="G21" s="11">
        <v>34</v>
      </c>
      <c r="H21" s="11">
        <v>29</v>
      </c>
      <c r="I21" s="11">
        <v>5</v>
      </c>
      <c r="J21" s="24">
        <f>+G21/'Evolución Denuncias'!K21</f>
        <v>3.7280701754385963E-2</v>
      </c>
      <c r="K21" s="14">
        <f t="shared" si="0"/>
        <v>0.7</v>
      </c>
      <c r="L21" s="14">
        <f t="shared" si="0"/>
        <v>0.52631578947368418</v>
      </c>
      <c r="M21" s="14">
        <f t="shared" si="0"/>
        <v>4</v>
      </c>
      <c r="N21" s="24">
        <f t="shared" si="1"/>
        <v>0.46513157894736845</v>
      </c>
    </row>
    <row r="22" spans="2:14" ht="20.149999999999999" customHeight="1" thickBot="1" x14ac:dyDescent="0.35">
      <c r="B22" s="6" t="s">
        <v>13</v>
      </c>
      <c r="C22" s="11">
        <v>127</v>
      </c>
      <c r="D22" s="11">
        <v>87</v>
      </c>
      <c r="E22" s="11">
        <v>40</v>
      </c>
      <c r="F22" s="24">
        <f>C22/'Evolución Denuncias'!C22</f>
        <v>6.7553191489361702E-2</v>
      </c>
      <c r="G22" s="11">
        <v>111</v>
      </c>
      <c r="H22" s="11">
        <v>73</v>
      </c>
      <c r="I22" s="11">
        <v>38</v>
      </c>
      <c r="J22" s="24">
        <f>+G22/'Evolución Denuncias'!K22</f>
        <v>5.1484230055658629E-2</v>
      </c>
      <c r="K22" s="14">
        <f t="shared" si="0"/>
        <v>-0.12598425196850394</v>
      </c>
      <c r="L22" s="14">
        <f t="shared" si="0"/>
        <v>-0.16091954022988506</v>
      </c>
      <c r="M22" s="14">
        <f t="shared" si="0"/>
        <v>-0.05</v>
      </c>
      <c r="N22" s="24">
        <f t="shared" si="1"/>
        <v>-0.23787124012095887</v>
      </c>
    </row>
    <row r="23" spans="2:14" ht="20.149999999999999" customHeight="1" thickBot="1" x14ac:dyDescent="0.35">
      <c r="B23" s="6" t="s">
        <v>14</v>
      </c>
      <c r="C23" s="11">
        <v>1002</v>
      </c>
      <c r="D23" s="11">
        <v>490</v>
      </c>
      <c r="E23" s="11">
        <v>512</v>
      </c>
      <c r="F23" s="24">
        <f>C23/'Evolución Denuncias'!C23</f>
        <v>0.12371897765156192</v>
      </c>
      <c r="G23" s="11">
        <v>1031</v>
      </c>
      <c r="H23" s="11">
        <v>568</v>
      </c>
      <c r="I23" s="11">
        <v>463</v>
      </c>
      <c r="J23" s="24">
        <f>+G23/'Evolución Denuncias'!K23</f>
        <v>0.11389748121961997</v>
      </c>
      <c r="K23" s="14">
        <f t="shared" si="0"/>
        <v>2.8942115768463075E-2</v>
      </c>
      <c r="L23" s="14">
        <f t="shared" si="0"/>
        <v>0.15918367346938775</v>
      </c>
      <c r="M23" s="14">
        <f t="shared" si="0"/>
        <v>-9.5703125E-2</v>
      </c>
      <c r="N23" s="24">
        <f t="shared" si="1"/>
        <v>-7.9385528545207459E-2</v>
      </c>
    </row>
    <row r="24" spans="2:14" ht="20.149999999999999" customHeight="1" thickBot="1" x14ac:dyDescent="0.35">
      <c r="B24" s="6" t="s">
        <v>15</v>
      </c>
      <c r="C24" s="11">
        <v>133</v>
      </c>
      <c r="D24" s="11">
        <v>79</v>
      </c>
      <c r="E24" s="11">
        <v>54</v>
      </c>
      <c r="F24" s="24">
        <f>C24/'Evolución Denuncias'!C24</f>
        <v>6.9306930693069313E-2</v>
      </c>
      <c r="G24" s="11">
        <v>114</v>
      </c>
      <c r="H24" s="11">
        <v>74</v>
      </c>
      <c r="I24" s="11">
        <v>40</v>
      </c>
      <c r="J24" s="24">
        <f>+G24/'Evolución Denuncias'!K24</f>
        <v>5.894519131334023E-2</v>
      </c>
      <c r="K24" s="14">
        <f t="shared" si="0"/>
        <v>-0.14285714285714285</v>
      </c>
      <c r="L24" s="14">
        <f t="shared" si="0"/>
        <v>-6.3291139240506333E-2</v>
      </c>
      <c r="M24" s="14">
        <f t="shared" si="0"/>
        <v>-0.25925925925925924</v>
      </c>
      <c r="N24" s="24">
        <f t="shared" si="1"/>
        <v>-0.14950509676466248</v>
      </c>
    </row>
    <row r="25" spans="2:14" ht="20.149999999999999" customHeight="1" thickBot="1" x14ac:dyDescent="0.35">
      <c r="B25" s="6" t="s">
        <v>16</v>
      </c>
      <c r="C25" s="11">
        <v>28</v>
      </c>
      <c r="D25" s="11">
        <v>10</v>
      </c>
      <c r="E25" s="11">
        <v>18</v>
      </c>
      <c r="F25" s="24">
        <f>C25/'Evolución Denuncias'!C25</f>
        <v>2.9787234042553193E-2</v>
      </c>
      <c r="G25" s="11">
        <v>44</v>
      </c>
      <c r="H25" s="11">
        <v>15</v>
      </c>
      <c r="I25" s="11">
        <v>29</v>
      </c>
      <c r="J25" s="24">
        <f>+G25/'Evolución Denuncias'!K25</f>
        <v>4.1548630783758263E-2</v>
      </c>
      <c r="K25" s="14">
        <f t="shared" si="0"/>
        <v>0.5714285714285714</v>
      </c>
      <c r="L25" s="14">
        <f t="shared" si="0"/>
        <v>0.5</v>
      </c>
      <c r="M25" s="14">
        <f t="shared" si="0"/>
        <v>0.61111111111111116</v>
      </c>
      <c r="N25" s="24">
        <f t="shared" si="1"/>
        <v>0.39484689059759875</v>
      </c>
    </row>
    <row r="26" spans="2:14" ht="20.149999999999999" customHeight="1" thickBot="1" x14ac:dyDescent="0.35">
      <c r="B26" s="7" t="s">
        <v>17</v>
      </c>
      <c r="C26" s="11">
        <v>240</v>
      </c>
      <c r="D26" s="11">
        <v>128</v>
      </c>
      <c r="E26" s="11">
        <v>112</v>
      </c>
      <c r="F26" s="24">
        <f>C26/'Evolución Denuncias'!C26</f>
        <v>0.1388888888888889</v>
      </c>
      <c r="G26" s="11">
        <v>254</v>
      </c>
      <c r="H26" s="11">
        <v>124</v>
      </c>
      <c r="I26" s="11">
        <v>130</v>
      </c>
      <c r="J26" s="24">
        <f>+G26/'Evolución Denuncias'!K26</f>
        <v>0.14285714285714285</v>
      </c>
      <c r="K26" s="14">
        <f t="shared" si="0"/>
        <v>5.8333333333333334E-2</v>
      </c>
      <c r="L26" s="14">
        <f t="shared" si="0"/>
        <v>-3.125E-2</v>
      </c>
      <c r="M26" s="14">
        <f t="shared" si="0"/>
        <v>0.16071428571428573</v>
      </c>
      <c r="N26" s="24">
        <f t="shared" si="1"/>
        <v>2.857142857142847E-2</v>
      </c>
    </row>
    <row r="27" spans="2:14" ht="20.149999999999999" customHeight="1" thickBot="1" x14ac:dyDescent="0.35">
      <c r="B27" s="8" t="s">
        <v>18</v>
      </c>
      <c r="C27" s="11">
        <v>10</v>
      </c>
      <c r="D27" s="11">
        <v>5</v>
      </c>
      <c r="E27" s="11">
        <v>5</v>
      </c>
      <c r="F27" s="24">
        <f>C27/'Evolución Denuncias'!C27</f>
        <v>3.8167938931297711E-2</v>
      </c>
      <c r="G27" s="11">
        <v>39</v>
      </c>
      <c r="H27" s="11">
        <v>16</v>
      </c>
      <c r="I27" s="11">
        <v>23</v>
      </c>
      <c r="J27" s="24">
        <f>+G27/'Evolución Denuncias'!K27</f>
        <v>0.104</v>
      </c>
      <c r="K27" s="14">
        <f t="shared" si="0"/>
        <v>2.9</v>
      </c>
      <c r="L27" s="14">
        <f t="shared" si="0"/>
        <v>2.2000000000000002</v>
      </c>
      <c r="M27" s="14">
        <f t="shared" si="0"/>
        <v>3.6</v>
      </c>
      <c r="N27" s="24">
        <f t="shared" si="1"/>
        <v>1.7247999999999999</v>
      </c>
    </row>
    <row r="28" spans="2:14" ht="20.149999999999999" customHeight="1" thickBot="1" x14ac:dyDescent="0.35">
      <c r="B28" s="9" t="s">
        <v>19</v>
      </c>
      <c r="C28" s="12">
        <f>SUM(C11:C27)</f>
        <v>5539</v>
      </c>
      <c r="D28" s="12">
        <f t="shared" ref="D28:E28" si="2">SUM(D11:D27)</f>
        <v>3020</v>
      </c>
      <c r="E28" s="12">
        <f t="shared" si="2"/>
        <v>2519</v>
      </c>
      <c r="F28" s="25">
        <f>C28/'Evolución Denuncias'!C28</f>
        <v>0.11187412898143846</v>
      </c>
      <c r="G28" s="12">
        <f>SUM(G11:G27)</f>
        <v>5035</v>
      </c>
      <c r="H28" s="12">
        <f t="shared" ref="H28:I28" si="3">SUM(H11:H27)</f>
        <v>2824</v>
      </c>
      <c r="I28" s="12">
        <f t="shared" si="3"/>
        <v>2211</v>
      </c>
      <c r="J28" s="25">
        <f>+G28/'Evolución Denuncias'!K28</f>
        <v>9.5955938405244703E-2</v>
      </c>
      <c r="K28" s="15">
        <f t="shared" si="0"/>
        <v>-9.0991153637840771E-2</v>
      </c>
      <c r="L28" s="15">
        <f t="shared" si="0"/>
        <v>-6.4900662251655625E-2</v>
      </c>
      <c r="M28" s="15">
        <f t="shared" si="0"/>
        <v>-0.1222707423580786</v>
      </c>
      <c r="N28" s="25">
        <f t="shared" si="1"/>
        <v>-0.14228661014947269</v>
      </c>
    </row>
    <row r="29" spans="2:14" x14ac:dyDescent="0.3">
      <c r="C29" s="20"/>
      <c r="D29" s="20"/>
      <c r="E29" s="20"/>
      <c r="G29" s="20"/>
      <c r="H29" s="20"/>
      <c r="I29" s="20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3.5" x14ac:dyDescent="0.3"/>
  <cols>
    <col min="1" max="1" width="8.61328125" customWidth="1"/>
    <col min="2" max="2" width="23.4609375" bestFit="1" customWidth="1"/>
    <col min="3" max="3" width="20.61328125" customWidth="1"/>
    <col min="4" max="4" width="12.84375" customWidth="1"/>
    <col min="5" max="5" width="13.15234375" bestFit="1" customWidth="1"/>
    <col min="6" max="6" width="13.15234375" customWidth="1"/>
    <col min="7" max="7" width="15.4609375" bestFit="1" customWidth="1"/>
    <col min="8" max="8" width="15.4609375" customWidth="1"/>
    <col min="9" max="9" width="18.61328125" bestFit="1" customWidth="1"/>
    <col min="10" max="10" width="11.3828125" bestFit="1" customWidth="1"/>
    <col min="11" max="11" width="13.15234375" bestFit="1" customWidth="1"/>
    <col min="12" max="12" width="13.15234375" customWidth="1"/>
    <col min="13" max="13" width="15.4609375" bestFit="1" customWidth="1"/>
    <col min="14" max="14" width="15.4609375" customWidth="1"/>
    <col min="15" max="15" width="18.61328125" bestFit="1" customWidth="1"/>
    <col min="16" max="16" width="14.3828125" customWidth="1"/>
    <col min="17" max="17" width="14.15234375" customWidth="1"/>
    <col min="18" max="24" width="20.61328125" customWidth="1"/>
    <col min="25" max="25" width="11.84375" customWidth="1"/>
  </cols>
  <sheetData>
    <row r="8" spans="2:14" ht="49.5" customHeight="1" x14ac:dyDescent="0.3"/>
    <row r="9" spans="2:14" ht="44.25" customHeight="1" thickBot="1" x14ac:dyDescent="0.35">
      <c r="C9" s="51" t="s">
        <v>119</v>
      </c>
      <c r="D9" s="51"/>
      <c r="E9" s="51"/>
      <c r="F9" s="51"/>
      <c r="G9" s="51"/>
      <c r="H9" s="32"/>
      <c r="I9" s="50" t="s">
        <v>120</v>
      </c>
      <c r="J9" s="51"/>
      <c r="K9" s="51"/>
      <c r="L9" s="51"/>
      <c r="M9" s="51"/>
      <c r="N9" s="32"/>
    </row>
    <row r="10" spans="2:14" ht="68" thickBot="1" x14ac:dyDescent="0.35">
      <c r="C10" s="10" t="s">
        <v>36</v>
      </c>
      <c r="D10" s="10" t="s">
        <v>37</v>
      </c>
      <c r="E10" s="10" t="s">
        <v>38</v>
      </c>
      <c r="F10" s="10" t="s">
        <v>115</v>
      </c>
      <c r="G10" s="10" t="s">
        <v>117</v>
      </c>
      <c r="H10" s="10" t="s">
        <v>116</v>
      </c>
      <c r="I10" s="10" t="s">
        <v>36</v>
      </c>
      <c r="J10" s="10" t="s">
        <v>37</v>
      </c>
      <c r="K10" s="10" t="s">
        <v>38</v>
      </c>
      <c r="L10" s="10" t="s">
        <v>115</v>
      </c>
      <c r="M10" s="10" t="s">
        <v>117</v>
      </c>
      <c r="N10" s="10" t="s">
        <v>116</v>
      </c>
    </row>
    <row r="11" spans="2:14" ht="20.149999999999999" customHeight="1" thickBot="1" x14ac:dyDescent="0.35">
      <c r="B11" s="5" t="s">
        <v>2</v>
      </c>
      <c r="C11" s="11">
        <v>9068</v>
      </c>
      <c r="D11" s="11">
        <v>6590</v>
      </c>
      <c r="E11" s="11">
        <v>2478</v>
      </c>
      <c r="F11" s="11">
        <v>8</v>
      </c>
      <c r="G11" s="11">
        <v>8</v>
      </c>
      <c r="H11" s="11">
        <v>0</v>
      </c>
      <c r="I11" s="11">
        <v>8980</v>
      </c>
      <c r="J11" s="11">
        <v>6578</v>
      </c>
      <c r="K11" s="11">
        <v>2402</v>
      </c>
      <c r="L11" s="11">
        <v>23</v>
      </c>
      <c r="M11" s="11">
        <v>20</v>
      </c>
      <c r="N11" s="11">
        <v>3</v>
      </c>
    </row>
    <row r="12" spans="2:14" ht="20.149999999999999" customHeight="1" thickBot="1" x14ac:dyDescent="0.35">
      <c r="B12" s="6" t="s">
        <v>3</v>
      </c>
      <c r="C12" s="11">
        <v>1072</v>
      </c>
      <c r="D12" s="11">
        <v>547</v>
      </c>
      <c r="E12" s="11">
        <v>525</v>
      </c>
      <c r="F12" s="11">
        <v>9</v>
      </c>
      <c r="G12" s="11">
        <v>7</v>
      </c>
      <c r="H12" s="11">
        <v>2</v>
      </c>
      <c r="I12" s="11">
        <v>1031</v>
      </c>
      <c r="J12" s="11">
        <v>512</v>
      </c>
      <c r="K12" s="11">
        <v>519</v>
      </c>
      <c r="L12" s="11">
        <v>9</v>
      </c>
      <c r="M12" s="11">
        <v>9</v>
      </c>
      <c r="N12" s="11">
        <v>0</v>
      </c>
    </row>
    <row r="13" spans="2:14" ht="20.149999999999999" customHeight="1" thickBot="1" x14ac:dyDescent="0.35">
      <c r="B13" s="6" t="s">
        <v>4</v>
      </c>
      <c r="C13" s="11">
        <v>732</v>
      </c>
      <c r="D13" s="11">
        <v>479</v>
      </c>
      <c r="E13" s="11">
        <v>253</v>
      </c>
      <c r="F13" s="11">
        <v>3</v>
      </c>
      <c r="G13" s="11">
        <v>3</v>
      </c>
      <c r="H13" s="11">
        <v>0</v>
      </c>
      <c r="I13" s="11">
        <v>660</v>
      </c>
      <c r="J13" s="11">
        <v>490</v>
      </c>
      <c r="K13" s="11">
        <v>170</v>
      </c>
      <c r="L13" s="11">
        <v>7</v>
      </c>
      <c r="M13" s="11">
        <v>5</v>
      </c>
      <c r="N13" s="11">
        <v>2</v>
      </c>
    </row>
    <row r="14" spans="2:14" ht="20.149999999999999" customHeight="1" thickBot="1" x14ac:dyDescent="0.35">
      <c r="B14" s="6" t="s">
        <v>5</v>
      </c>
      <c r="C14" s="11">
        <v>1687</v>
      </c>
      <c r="D14" s="11">
        <v>964</v>
      </c>
      <c r="E14" s="11">
        <v>723</v>
      </c>
      <c r="F14" s="11">
        <v>2</v>
      </c>
      <c r="G14" s="11">
        <v>2</v>
      </c>
      <c r="H14" s="11">
        <v>0</v>
      </c>
      <c r="I14" s="11">
        <v>1899</v>
      </c>
      <c r="J14" s="11">
        <v>1108</v>
      </c>
      <c r="K14" s="11">
        <v>791</v>
      </c>
      <c r="L14" s="11">
        <v>9</v>
      </c>
      <c r="M14" s="11">
        <v>6</v>
      </c>
      <c r="N14" s="11">
        <v>3</v>
      </c>
    </row>
    <row r="15" spans="2:14" ht="20.149999999999999" customHeight="1" thickBot="1" x14ac:dyDescent="0.35">
      <c r="B15" s="6" t="s">
        <v>6</v>
      </c>
      <c r="C15" s="11">
        <v>2913</v>
      </c>
      <c r="D15" s="11">
        <v>2023</v>
      </c>
      <c r="E15" s="11">
        <v>890</v>
      </c>
      <c r="F15" s="11">
        <v>3</v>
      </c>
      <c r="G15" s="11">
        <v>1</v>
      </c>
      <c r="H15" s="11">
        <v>2</v>
      </c>
      <c r="I15" s="11">
        <v>2425</v>
      </c>
      <c r="J15" s="11">
        <v>1771</v>
      </c>
      <c r="K15" s="11">
        <v>654</v>
      </c>
      <c r="L15" s="11">
        <v>4</v>
      </c>
      <c r="M15" s="11">
        <v>4</v>
      </c>
      <c r="N15" s="11">
        <v>0</v>
      </c>
    </row>
    <row r="16" spans="2:14" ht="20.149999999999999" customHeight="1" thickBot="1" x14ac:dyDescent="0.35">
      <c r="B16" s="6" t="s">
        <v>7</v>
      </c>
      <c r="C16" s="11">
        <v>525</v>
      </c>
      <c r="D16" s="11">
        <v>315</v>
      </c>
      <c r="E16" s="11">
        <v>210</v>
      </c>
      <c r="F16" s="11">
        <v>1</v>
      </c>
      <c r="G16" s="11">
        <v>1</v>
      </c>
      <c r="H16" s="11">
        <v>0</v>
      </c>
      <c r="I16" s="11">
        <v>613</v>
      </c>
      <c r="J16" s="11">
        <v>362</v>
      </c>
      <c r="K16" s="11">
        <v>251</v>
      </c>
      <c r="L16" s="11">
        <v>1</v>
      </c>
      <c r="M16" s="11">
        <v>1</v>
      </c>
      <c r="N16" s="11">
        <v>0</v>
      </c>
    </row>
    <row r="17" spans="2:14" ht="20.149999999999999" customHeight="1" thickBot="1" x14ac:dyDescent="0.35">
      <c r="B17" s="6" t="s">
        <v>8</v>
      </c>
      <c r="C17" s="11">
        <v>1402</v>
      </c>
      <c r="D17" s="11">
        <v>969</v>
      </c>
      <c r="E17" s="11">
        <v>433</v>
      </c>
      <c r="F17" s="11">
        <v>10</v>
      </c>
      <c r="G17" s="11">
        <v>9</v>
      </c>
      <c r="H17" s="11">
        <v>1</v>
      </c>
      <c r="I17" s="11">
        <v>1394</v>
      </c>
      <c r="J17" s="11">
        <v>916</v>
      </c>
      <c r="K17" s="11">
        <v>478</v>
      </c>
      <c r="L17" s="11">
        <v>6</v>
      </c>
      <c r="M17" s="11">
        <v>3</v>
      </c>
      <c r="N17" s="11">
        <v>3</v>
      </c>
    </row>
    <row r="18" spans="2:14" ht="20.149999999999999" customHeight="1" thickBot="1" x14ac:dyDescent="0.35">
      <c r="B18" s="6" t="s">
        <v>9</v>
      </c>
      <c r="C18" s="11">
        <v>1663</v>
      </c>
      <c r="D18" s="11">
        <v>1049</v>
      </c>
      <c r="E18" s="11">
        <v>614</v>
      </c>
      <c r="F18" s="11">
        <v>12</v>
      </c>
      <c r="G18" s="11">
        <v>8</v>
      </c>
      <c r="H18" s="11">
        <v>4</v>
      </c>
      <c r="I18" s="11">
        <v>1771</v>
      </c>
      <c r="J18" s="11">
        <v>1107</v>
      </c>
      <c r="K18" s="11">
        <v>664</v>
      </c>
      <c r="L18" s="11">
        <v>2</v>
      </c>
      <c r="M18" s="11">
        <v>1</v>
      </c>
      <c r="N18" s="11">
        <v>1</v>
      </c>
    </row>
    <row r="19" spans="2:14" ht="20.149999999999999" customHeight="1" thickBot="1" x14ac:dyDescent="0.35">
      <c r="B19" s="6" t="s">
        <v>10</v>
      </c>
      <c r="C19" s="11">
        <v>6276</v>
      </c>
      <c r="D19" s="11">
        <v>3428</v>
      </c>
      <c r="E19" s="11">
        <v>2848</v>
      </c>
      <c r="F19" s="11">
        <v>9</v>
      </c>
      <c r="G19" s="11">
        <v>6</v>
      </c>
      <c r="H19" s="11">
        <v>3</v>
      </c>
      <c r="I19" s="11">
        <v>6421</v>
      </c>
      <c r="J19" s="11">
        <v>3519</v>
      </c>
      <c r="K19" s="11">
        <v>2902</v>
      </c>
      <c r="L19" s="11">
        <v>11</v>
      </c>
      <c r="M19" s="11">
        <v>8</v>
      </c>
      <c r="N19" s="11">
        <v>3</v>
      </c>
    </row>
    <row r="20" spans="2:14" ht="20.149999999999999" customHeight="1" thickBot="1" x14ac:dyDescent="0.35">
      <c r="B20" s="6" t="s">
        <v>11</v>
      </c>
      <c r="C20" s="11">
        <v>6130</v>
      </c>
      <c r="D20" s="11">
        <v>3650</v>
      </c>
      <c r="E20" s="11">
        <v>2480</v>
      </c>
      <c r="F20" s="11">
        <v>6</v>
      </c>
      <c r="G20" s="11">
        <v>4</v>
      </c>
      <c r="H20" s="11">
        <v>2</v>
      </c>
      <c r="I20" s="11">
        <v>5979</v>
      </c>
      <c r="J20" s="11">
        <v>3360</v>
      </c>
      <c r="K20" s="11">
        <v>2619</v>
      </c>
      <c r="L20" s="11">
        <v>5</v>
      </c>
      <c r="M20" s="11">
        <v>2</v>
      </c>
      <c r="N20" s="11">
        <v>3</v>
      </c>
    </row>
    <row r="21" spans="2:14" ht="20.149999999999999" customHeight="1" thickBot="1" x14ac:dyDescent="0.35">
      <c r="B21" s="6" t="s">
        <v>12</v>
      </c>
      <c r="C21" s="11">
        <v>697</v>
      </c>
      <c r="D21" s="11">
        <v>587</v>
      </c>
      <c r="E21" s="11">
        <v>110</v>
      </c>
      <c r="F21" s="11">
        <v>0</v>
      </c>
      <c r="G21" s="11">
        <v>0</v>
      </c>
      <c r="H21" s="11">
        <v>0</v>
      </c>
      <c r="I21" s="11">
        <v>835</v>
      </c>
      <c r="J21" s="11">
        <v>748</v>
      </c>
      <c r="K21" s="11">
        <v>87</v>
      </c>
      <c r="L21" s="11">
        <v>0</v>
      </c>
      <c r="M21" s="11">
        <v>0</v>
      </c>
      <c r="N21" s="11">
        <v>0</v>
      </c>
    </row>
    <row r="22" spans="2:14" ht="20.149999999999999" customHeight="1" thickBot="1" x14ac:dyDescent="0.35">
      <c r="B22" s="6" t="s">
        <v>13</v>
      </c>
      <c r="C22" s="11">
        <v>1740</v>
      </c>
      <c r="D22" s="11">
        <v>1310</v>
      </c>
      <c r="E22" s="11">
        <v>430</v>
      </c>
      <c r="F22" s="11">
        <v>22</v>
      </c>
      <c r="G22" s="11">
        <v>20</v>
      </c>
      <c r="H22" s="11">
        <v>2</v>
      </c>
      <c r="I22" s="11">
        <v>1653</v>
      </c>
      <c r="J22" s="11">
        <v>1168</v>
      </c>
      <c r="K22" s="11">
        <v>485</v>
      </c>
      <c r="L22" s="11">
        <v>1</v>
      </c>
      <c r="M22" s="11">
        <v>1</v>
      </c>
      <c r="N22" s="11">
        <v>0</v>
      </c>
    </row>
    <row r="23" spans="2:14" ht="20.149999999999999" customHeight="1" thickBot="1" x14ac:dyDescent="0.35">
      <c r="B23" s="6" t="s">
        <v>14</v>
      </c>
      <c r="C23" s="11">
        <v>7107</v>
      </c>
      <c r="D23" s="11">
        <v>3998</v>
      </c>
      <c r="E23" s="11">
        <v>3109</v>
      </c>
      <c r="F23" s="11">
        <v>4</v>
      </c>
      <c r="G23" s="11">
        <v>4</v>
      </c>
      <c r="H23" s="11">
        <v>0</v>
      </c>
      <c r="I23" s="11">
        <v>7468</v>
      </c>
      <c r="J23" s="11">
        <v>3990</v>
      </c>
      <c r="K23" s="11">
        <v>3478</v>
      </c>
      <c r="L23" s="11">
        <v>11</v>
      </c>
      <c r="M23" s="11">
        <v>8</v>
      </c>
      <c r="N23" s="11">
        <v>3</v>
      </c>
    </row>
    <row r="24" spans="2:14" ht="20.149999999999999" customHeight="1" thickBot="1" x14ac:dyDescent="0.35">
      <c r="B24" s="6" t="s">
        <v>15</v>
      </c>
      <c r="C24" s="11">
        <v>1729</v>
      </c>
      <c r="D24" s="11">
        <v>1058</v>
      </c>
      <c r="E24" s="11">
        <v>671</v>
      </c>
      <c r="F24" s="11">
        <v>4</v>
      </c>
      <c r="G24" s="11">
        <v>1</v>
      </c>
      <c r="H24" s="11">
        <v>3</v>
      </c>
      <c r="I24" s="11">
        <v>1775</v>
      </c>
      <c r="J24" s="11">
        <v>1208</v>
      </c>
      <c r="K24" s="11">
        <v>567</v>
      </c>
      <c r="L24" s="11">
        <v>1</v>
      </c>
      <c r="M24" s="11">
        <v>1</v>
      </c>
      <c r="N24" s="11">
        <v>0</v>
      </c>
    </row>
    <row r="25" spans="2:14" ht="20.149999999999999" customHeight="1" thickBot="1" x14ac:dyDescent="0.35">
      <c r="B25" s="6" t="s">
        <v>16</v>
      </c>
      <c r="C25" s="11">
        <v>835</v>
      </c>
      <c r="D25" s="11">
        <v>401</v>
      </c>
      <c r="E25" s="11">
        <v>434</v>
      </c>
      <c r="F25" s="11">
        <v>0</v>
      </c>
      <c r="G25" s="11">
        <v>0</v>
      </c>
      <c r="H25" s="11">
        <v>0</v>
      </c>
      <c r="I25" s="11">
        <v>1010</v>
      </c>
      <c r="J25" s="11">
        <v>349</v>
      </c>
      <c r="K25" s="11">
        <v>661</v>
      </c>
      <c r="L25" s="11">
        <v>0</v>
      </c>
      <c r="M25" s="11">
        <v>0</v>
      </c>
      <c r="N25" s="11">
        <v>0</v>
      </c>
    </row>
    <row r="26" spans="2:14" ht="20.149999999999999" customHeight="1" thickBot="1" x14ac:dyDescent="0.35">
      <c r="B26" s="7" t="s">
        <v>17</v>
      </c>
      <c r="C26" s="11">
        <v>1650</v>
      </c>
      <c r="D26" s="11">
        <v>817</v>
      </c>
      <c r="E26" s="11">
        <v>833</v>
      </c>
      <c r="F26" s="11">
        <v>9</v>
      </c>
      <c r="G26" s="11">
        <v>3</v>
      </c>
      <c r="H26" s="11">
        <v>6</v>
      </c>
      <c r="I26" s="11">
        <v>1736</v>
      </c>
      <c r="J26" s="11">
        <v>889</v>
      </c>
      <c r="K26" s="11">
        <v>847</v>
      </c>
      <c r="L26" s="11">
        <v>21</v>
      </c>
      <c r="M26" s="11">
        <v>14</v>
      </c>
      <c r="N26" s="11">
        <v>7</v>
      </c>
    </row>
    <row r="27" spans="2:14" ht="20.149999999999999" customHeight="1" thickBot="1" x14ac:dyDescent="0.35">
      <c r="B27" s="8" t="s">
        <v>18</v>
      </c>
      <c r="C27" s="11">
        <v>255</v>
      </c>
      <c r="D27" s="11">
        <v>86</v>
      </c>
      <c r="E27" s="11">
        <v>169</v>
      </c>
      <c r="F27" s="11">
        <v>0</v>
      </c>
      <c r="G27" s="11">
        <v>0</v>
      </c>
      <c r="H27" s="11">
        <v>0</v>
      </c>
      <c r="I27" s="11">
        <v>246</v>
      </c>
      <c r="J27" s="11">
        <v>130</v>
      </c>
      <c r="K27" s="11">
        <v>116</v>
      </c>
      <c r="L27" s="11">
        <v>0</v>
      </c>
      <c r="M27" s="11">
        <v>0</v>
      </c>
      <c r="N27" s="11">
        <v>0</v>
      </c>
    </row>
    <row r="28" spans="2:14" ht="20.149999999999999" customHeight="1" thickBot="1" x14ac:dyDescent="0.35">
      <c r="B28" s="9" t="s">
        <v>19</v>
      </c>
      <c r="C28" s="12">
        <f>SUM(C11:C27)</f>
        <v>45481</v>
      </c>
      <c r="D28" s="12">
        <f t="shared" ref="D28:H28" si="0">SUM(D11:D27)</f>
        <v>28271</v>
      </c>
      <c r="E28" s="12">
        <f t="shared" si="0"/>
        <v>17210</v>
      </c>
      <c r="F28" s="12">
        <f t="shared" si="0"/>
        <v>102</v>
      </c>
      <c r="G28" s="12">
        <f t="shared" si="0"/>
        <v>77</v>
      </c>
      <c r="H28" s="12">
        <f t="shared" si="0"/>
        <v>25</v>
      </c>
      <c r="I28" s="12">
        <f>SUM(I11:I27)</f>
        <v>45896</v>
      </c>
      <c r="J28" s="12">
        <f t="shared" ref="J28:N28" si="1">SUM(J11:J27)</f>
        <v>28205</v>
      </c>
      <c r="K28" s="12">
        <f t="shared" si="1"/>
        <v>17691</v>
      </c>
      <c r="L28" s="12">
        <f t="shared" si="1"/>
        <v>111</v>
      </c>
      <c r="M28" s="12">
        <f t="shared" si="1"/>
        <v>83</v>
      </c>
      <c r="N28" s="12">
        <f t="shared" si="1"/>
        <v>28</v>
      </c>
    </row>
    <row r="29" spans="2:14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1" spans="2:14" ht="39.75" customHeight="1" thickBot="1" x14ac:dyDescent="0.35">
      <c r="C31" s="32" t="s">
        <v>122</v>
      </c>
      <c r="D31" s="33"/>
      <c r="E31" s="33"/>
      <c r="F31" s="32" t="s">
        <v>122</v>
      </c>
      <c r="G31" s="33"/>
      <c r="H31" s="33"/>
    </row>
    <row r="32" spans="2:14" ht="54.5" thickBot="1" x14ac:dyDescent="0.35">
      <c r="C32" s="10" t="s">
        <v>36</v>
      </c>
      <c r="D32" s="10" t="s">
        <v>37</v>
      </c>
      <c r="E32" s="10" t="s">
        <v>38</v>
      </c>
      <c r="F32" s="10" t="s">
        <v>112</v>
      </c>
      <c r="G32" s="10" t="s">
        <v>113</v>
      </c>
      <c r="H32" s="10" t="s">
        <v>114</v>
      </c>
    </row>
    <row r="33" spans="2:8" ht="20.149999999999999" customHeight="1" thickBot="1" x14ac:dyDescent="0.35">
      <c r="B33" s="5" t="s">
        <v>2</v>
      </c>
      <c r="C33" s="14">
        <f t="shared" ref="C33:C50" si="2">IF(C11&gt;0,(I11-C11)/C11,"-")</f>
        <v>-9.7044552271724743E-3</v>
      </c>
      <c r="D33" s="14">
        <f t="shared" ref="D33:D50" si="3">IF(D11&gt;0,(J11-D11)/D11,"-")</f>
        <v>-1.8209408194233688E-3</v>
      </c>
      <c r="E33" s="14">
        <f t="shared" ref="E33:E50" si="4">IF(E11&gt;0,(K11-E11)/E11,"-")</f>
        <v>-3.0669895076674739E-2</v>
      </c>
      <c r="F33" s="14">
        <f t="shared" ref="F33:F50" si="5">IF(F11&gt;0,(L11-F11)/F11,"-")</f>
        <v>1.875</v>
      </c>
      <c r="G33" s="14">
        <f t="shared" ref="G33:G50" si="6">IF(G11&gt;0,(M11-G11)/G11,"-")</f>
        <v>1.5</v>
      </c>
      <c r="H33" s="14" t="str">
        <f t="shared" ref="H33:H50" si="7">IF(H11&gt;0,(N11-H11)/H11,"-")</f>
        <v>-</v>
      </c>
    </row>
    <row r="34" spans="2:8" ht="20.149999999999999" customHeight="1" thickBot="1" x14ac:dyDescent="0.35">
      <c r="B34" s="6" t="s">
        <v>3</v>
      </c>
      <c r="C34" s="14">
        <f t="shared" si="2"/>
        <v>-3.8246268656716417E-2</v>
      </c>
      <c r="D34" s="14">
        <f t="shared" si="3"/>
        <v>-6.3985374771480807E-2</v>
      </c>
      <c r="E34" s="14">
        <f t="shared" si="4"/>
        <v>-1.1428571428571429E-2</v>
      </c>
      <c r="F34" s="14">
        <f t="shared" si="5"/>
        <v>0</v>
      </c>
      <c r="G34" s="14">
        <f t="shared" si="6"/>
        <v>0.2857142857142857</v>
      </c>
      <c r="H34" s="14">
        <f t="shared" si="7"/>
        <v>-1</v>
      </c>
    </row>
    <row r="35" spans="2:8" ht="20.149999999999999" customHeight="1" thickBot="1" x14ac:dyDescent="0.35">
      <c r="B35" s="6" t="s">
        <v>4</v>
      </c>
      <c r="C35" s="14">
        <f t="shared" si="2"/>
        <v>-9.8360655737704916E-2</v>
      </c>
      <c r="D35" s="14">
        <f t="shared" si="3"/>
        <v>2.2964509394572025E-2</v>
      </c>
      <c r="E35" s="14">
        <f t="shared" si="4"/>
        <v>-0.32806324110671936</v>
      </c>
      <c r="F35" s="14">
        <f t="shared" si="5"/>
        <v>1.3333333333333333</v>
      </c>
      <c r="G35" s="14">
        <f t="shared" si="6"/>
        <v>0.66666666666666663</v>
      </c>
      <c r="H35" s="14" t="str">
        <f t="shared" si="7"/>
        <v>-</v>
      </c>
    </row>
    <row r="36" spans="2:8" ht="20.149999999999999" customHeight="1" thickBot="1" x14ac:dyDescent="0.35">
      <c r="B36" s="6" t="s">
        <v>5</v>
      </c>
      <c r="C36" s="14">
        <f t="shared" si="2"/>
        <v>0.12566686425607587</v>
      </c>
      <c r="D36" s="14">
        <f t="shared" si="3"/>
        <v>0.14937759336099585</v>
      </c>
      <c r="E36" s="14">
        <f t="shared" si="4"/>
        <v>9.4052558782849238E-2</v>
      </c>
      <c r="F36" s="14">
        <f t="shared" si="5"/>
        <v>3.5</v>
      </c>
      <c r="G36" s="14">
        <f t="shared" si="6"/>
        <v>2</v>
      </c>
      <c r="H36" s="14" t="str">
        <f t="shared" si="7"/>
        <v>-</v>
      </c>
    </row>
    <row r="37" spans="2:8" ht="20.149999999999999" customHeight="1" thickBot="1" x14ac:dyDescent="0.35">
      <c r="B37" s="6" t="s">
        <v>6</v>
      </c>
      <c r="C37" s="14">
        <f t="shared" si="2"/>
        <v>-0.16752488843117061</v>
      </c>
      <c r="D37" s="14">
        <f t="shared" si="3"/>
        <v>-0.1245674740484429</v>
      </c>
      <c r="E37" s="14">
        <f t="shared" si="4"/>
        <v>-0.26516853932584272</v>
      </c>
      <c r="F37" s="14">
        <f t="shared" si="5"/>
        <v>0.33333333333333331</v>
      </c>
      <c r="G37" s="14">
        <f t="shared" si="6"/>
        <v>3</v>
      </c>
      <c r="H37" s="14">
        <f t="shared" si="7"/>
        <v>-1</v>
      </c>
    </row>
    <row r="38" spans="2:8" ht="20.149999999999999" customHeight="1" thickBot="1" x14ac:dyDescent="0.35">
      <c r="B38" s="6" t="s">
        <v>7</v>
      </c>
      <c r="C38" s="14">
        <f t="shared" si="2"/>
        <v>0.16761904761904761</v>
      </c>
      <c r="D38" s="14">
        <f t="shared" si="3"/>
        <v>0.1492063492063492</v>
      </c>
      <c r="E38" s="14">
        <f t="shared" si="4"/>
        <v>0.19523809523809524</v>
      </c>
      <c r="F38" s="14">
        <f t="shared" si="5"/>
        <v>0</v>
      </c>
      <c r="G38" s="14">
        <f t="shared" si="6"/>
        <v>0</v>
      </c>
      <c r="H38" s="14" t="str">
        <f t="shared" si="7"/>
        <v>-</v>
      </c>
    </row>
    <row r="39" spans="2:8" ht="20.149999999999999" customHeight="1" thickBot="1" x14ac:dyDescent="0.35">
      <c r="B39" s="6" t="s">
        <v>8</v>
      </c>
      <c r="C39" s="14">
        <f t="shared" si="2"/>
        <v>-5.7061340941512127E-3</v>
      </c>
      <c r="D39" s="14">
        <f t="shared" si="3"/>
        <v>-5.4695562435500514E-2</v>
      </c>
      <c r="E39" s="14">
        <f t="shared" si="4"/>
        <v>0.10392609699769054</v>
      </c>
      <c r="F39" s="14">
        <f t="shared" si="5"/>
        <v>-0.4</v>
      </c>
      <c r="G39" s="14">
        <f t="shared" si="6"/>
        <v>-0.66666666666666663</v>
      </c>
      <c r="H39" s="14">
        <f t="shared" si="7"/>
        <v>2</v>
      </c>
    </row>
    <row r="40" spans="2:8" ht="20.149999999999999" customHeight="1" thickBot="1" x14ac:dyDescent="0.35">
      <c r="B40" s="6" t="s">
        <v>9</v>
      </c>
      <c r="C40" s="14">
        <f t="shared" si="2"/>
        <v>6.4942874323511729E-2</v>
      </c>
      <c r="D40" s="14">
        <f t="shared" si="3"/>
        <v>5.5290753098188754E-2</v>
      </c>
      <c r="E40" s="14">
        <f t="shared" si="4"/>
        <v>8.143322475570032E-2</v>
      </c>
      <c r="F40" s="14">
        <f t="shared" si="5"/>
        <v>-0.83333333333333337</v>
      </c>
      <c r="G40" s="14">
        <f t="shared" si="6"/>
        <v>-0.875</v>
      </c>
      <c r="H40" s="14">
        <f t="shared" si="7"/>
        <v>-0.75</v>
      </c>
    </row>
    <row r="41" spans="2:8" ht="20.149999999999999" customHeight="1" thickBot="1" x14ac:dyDescent="0.35">
      <c r="B41" s="6" t="s">
        <v>10</v>
      </c>
      <c r="C41" s="14">
        <f t="shared" si="2"/>
        <v>2.3103887826641172E-2</v>
      </c>
      <c r="D41" s="14">
        <f t="shared" si="3"/>
        <v>2.6546091015169197E-2</v>
      </c>
      <c r="E41" s="14">
        <f t="shared" si="4"/>
        <v>1.8960674157303372E-2</v>
      </c>
      <c r="F41" s="14">
        <f t="shared" si="5"/>
        <v>0.22222222222222221</v>
      </c>
      <c r="G41" s="14">
        <f t="shared" si="6"/>
        <v>0.33333333333333331</v>
      </c>
      <c r="H41" s="14">
        <f t="shared" si="7"/>
        <v>0</v>
      </c>
    </row>
    <row r="42" spans="2:8" ht="20.149999999999999" customHeight="1" thickBot="1" x14ac:dyDescent="0.35">
      <c r="B42" s="6" t="s">
        <v>11</v>
      </c>
      <c r="C42" s="14">
        <f t="shared" si="2"/>
        <v>-2.4632952691680261E-2</v>
      </c>
      <c r="D42" s="14">
        <f t="shared" si="3"/>
        <v>-7.9452054794520555E-2</v>
      </c>
      <c r="E42" s="14">
        <f t="shared" si="4"/>
        <v>5.6048387096774191E-2</v>
      </c>
      <c r="F42" s="14">
        <f t="shared" si="5"/>
        <v>-0.16666666666666666</v>
      </c>
      <c r="G42" s="14">
        <f t="shared" si="6"/>
        <v>-0.5</v>
      </c>
      <c r="H42" s="14">
        <f t="shared" si="7"/>
        <v>0.5</v>
      </c>
    </row>
    <row r="43" spans="2:8" ht="20.149999999999999" customHeight="1" thickBot="1" x14ac:dyDescent="0.35">
      <c r="B43" s="6" t="s">
        <v>12</v>
      </c>
      <c r="C43" s="14">
        <f t="shared" si="2"/>
        <v>0.19799139167862267</v>
      </c>
      <c r="D43" s="14">
        <f t="shared" si="3"/>
        <v>0.27427597955706984</v>
      </c>
      <c r="E43" s="14">
        <f t="shared" si="4"/>
        <v>-0.20909090909090908</v>
      </c>
      <c r="F43" s="14" t="str">
        <f t="shared" si="5"/>
        <v>-</v>
      </c>
      <c r="G43" s="14" t="str">
        <f t="shared" si="6"/>
        <v>-</v>
      </c>
      <c r="H43" s="14" t="str">
        <f t="shared" si="7"/>
        <v>-</v>
      </c>
    </row>
    <row r="44" spans="2:8" ht="20.149999999999999" customHeight="1" thickBot="1" x14ac:dyDescent="0.35">
      <c r="B44" s="6" t="s">
        <v>13</v>
      </c>
      <c r="C44" s="14">
        <f t="shared" si="2"/>
        <v>-0.05</v>
      </c>
      <c r="D44" s="14">
        <f t="shared" si="3"/>
        <v>-0.10839694656488549</v>
      </c>
      <c r="E44" s="14">
        <f t="shared" si="4"/>
        <v>0.12790697674418605</v>
      </c>
      <c r="F44" s="14">
        <f t="shared" si="5"/>
        <v>-0.95454545454545459</v>
      </c>
      <c r="G44" s="14">
        <f t="shared" si="6"/>
        <v>-0.95</v>
      </c>
      <c r="H44" s="14">
        <f t="shared" si="7"/>
        <v>-1</v>
      </c>
    </row>
    <row r="45" spans="2:8" ht="20.149999999999999" customHeight="1" thickBot="1" x14ac:dyDescent="0.35">
      <c r="B45" s="6" t="s">
        <v>14</v>
      </c>
      <c r="C45" s="14">
        <f t="shared" si="2"/>
        <v>5.0794990854087521E-2</v>
      </c>
      <c r="D45" s="14">
        <f t="shared" si="3"/>
        <v>-2.0010005002501249E-3</v>
      </c>
      <c r="E45" s="14">
        <f t="shared" si="4"/>
        <v>0.11868768092634288</v>
      </c>
      <c r="F45" s="14">
        <f t="shared" si="5"/>
        <v>1.75</v>
      </c>
      <c r="G45" s="14">
        <f t="shared" si="6"/>
        <v>1</v>
      </c>
      <c r="H45" s="14" t="str">
        <f t="shared" si="7"/>
        <v>-</v>
      </c>
    </row>
    <row r="46" spans="2:8" ht="20.149999999999999" customHeight="1" thickBot="1" x14ac:dyDescent="0.35">
      <c r="B46" s="6" t="s">
        <v>15</v>
      </c>
      <c r="C46" s="14">
        <f t="shared" si="2"/>
        <v>2.6604973973395025E-2</v>
      </c>
      <c r="D46" s="14">
        <f t="shared" si="3"/>
        <v>0.14177693761814744</v>
      </c>
      <c r="E46" s="14">
        <f t="shared" si="4"/>
        <v>-0.15499254843517138</v>
      </c>
      <c r="F46" s="14">
        <f t="shared" si="5"/>
        <v>-0.75</v>
      </c>
      <c r="G46" s="14">
        <f t="shared" si="6"/>
        <v>0</v>
      </c>
      <c r="H46" s="14">
        <f t="shared" si="7"/>
        <v>-1</v>
      </c>
    </row>
    <row r="47" spans="2:8" ht="20.149999999999999" customHeight="1" thickBot="1" x14ac:dyDescent="0.35">
      <c r="B47" s="6" t="s">
        <v>16</v>
      </c>
      <c r="C47" s="14">
        <f t="shared" si="2"/>
        <v>0.20958083832335328</v>
      </c>
      <c r="D47" s="14">
        <f t="shared" si="3"/>
        <v>-0.12967581047381546</v>
      </c>
      <c r="E47" s="14">
        <f t="shared" si="4"/>
        <v>0.52304147465437789</v>
      </c>
      <c r="F47" s="14" t="str">
        <f t="shared" si="5"/>
        <v>-</v>
      </c>
      <c r="G47" s="14" t="str">
        <f t="shared" si="6"/>
        <v>-</v>
      </c>
      <c r="H47" s="14" t="str">
        <f t="shared" si="7"/>
        <v>-</v>
      </c>
    </row>
    <row r="48" spans="2:8" ht="20.149999999999999" customHeight="1" thickBot="1" x14ac:dyDescent="0.35">
      <c r="B48" s="7" t="s">
        <v>17</v>
      </c>
      <c r="C48" s="14">
        <f t="shared" si="2"/>
        <v>5.2121212121212124E-2</v>
      </c>
      <c r="D48" s="14">
        <f t="shared" si="3"/>
        <v>8.8127294981640153E-2</v>
      </c>
      <c r="E48" s="14">
        <f t="shared" si="4"/>
        <v>1.680672268907563E-2</v>
      </c>
      <c r="F48" s="14">
        <f t="shared" si="5"/>
        <v>1.3333333333333333</v>
      </c>
      <c r="G48" s="14">
        <f t="shared" si="6"/>
        <v>3.6666666666666665</v>
      </c>
      <c r="H48" s="14">
        <f t="shared" si="7"/>
        <v>0.16666666666666666</v>
      </c>
    </row>
    <row r="49" spans="2:8" ht="20.149999999999999" customHeight="1" thickBot="1" x14ac:dyDescent="0.35">
      <c r="B49" s="8" t="s">
        <v>18</v>
      </c>
      <c r="C49" s="14">
        <f t="shared" si="2"/>
        <v>-3.5294117647058823E-2</v>
      </c>
      <c r="D49" s="14">
        <f t="shared" si="3"/>
        <v>0.51162790697674421</v>
      </c>
      <c r="E49" s="14">
        <f t="shared" si="4"/>
        <v>-0.31360946745562129</v>
      </c>
      <c r="F49" s="14" t="str">
        <f t="shared" si="5"/>
        <v>-</v>
      </c>
      <c r="G49" s="14" t="str">
        <f t="shared" si="6"/>
        <v>-</v>
      </c>
      <c r="H49" s="14" t="str">
        <f t="shared" si="7"/>
        <v>-</v>
      </c>
    </row>
    <row r="50" spans="2:8" ht="20.149999999999999" customHeight="1" thickBot="1" x14ac:dyDescent="0.35">
      <c r="B50" s="9" t="s">
        <v>19</v>
      </c>
      <c r="C50" s="15">
        <f t="shared" si="2"/>
        <v>9.1246894307513027E-3</v>
      </c>
      <c r="D50" s="15">
        <f t="shared" si="3"/>
        <v>-2.334547769799441E-3</v>
      </c>
      <c r="E50" s="15">
        <f t="shared" si="4"/>
        <v>2.7948866937826843E-2</v>
      </c>
      <c r="F50" s="15">
        <f t="shared" si="5"/>
        <v>8.8235294117647065E-2</v>
      </c>
      <c r="G50" s="15">
        <f t="shared" si="6"/>
        <v>7.792207792207792E-2</v>
      </c>
      <c r="H50" s="15">
        <f t="shared" si="7"/>
        <v>0.12</v>
      </c>
    </row>
    <row r="53" spans="2:8" ht="25.5" customHeight="1" x14ac:dyDescent="0.3">
      <c r="B53" s="49" t="s">
        <v>118</v>
      </c>
      <c r="C53" s="49"/>
      <c r="D53" s="49"/>
      <c r="E53" s="49"/>
      <c r="F53" s="49"/>
      <c r="G53" s="49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2.765625" bestFit="1" customWidth="1"/>
    <col min="4" max="4" width="13.3828125" bestFit="1" customWidth="1"/>
    <col min="5" max="5" width="12.15234375" bestFit="1" customWidth="1"/>
    <col min="6" max="6" width="12.4609375" bestFit="1" customWidth="1"/>
    <col min="7" max="7" width="10.4609375" bestFit="1" customWidth="1"/>
    <col min="8" max="8" width="13.3828125" bestFit="1" customWidth="1"/>
    <col min="9" max="9" width="12.15234375" bestFit="1" customWidth="1"/>
    <col min="10" max="10" width="12.4609375" bestFit="1" customWidth="1"/>
    <col min="11" max="11" width="10.4609375" bestFit="1" customWidth="1"/>
    <col min="12" max="12" width="13.3828125" bestFit="1" customWidth="1"/>
    <col min="13" max="13" width="12.15234375" bestFit="1" customWidth="1"/>
    <col min="14" max="14" width="12.4609375" bestFit="1" customWidth="1"/>
    <col min="15" max="18" width="20.61328125" customWidth="1"/>
    <col min="19" max="19" width="11.84375" customWidth="1"/>
  </cols>
  <sheetData>
    <row r="8" spans="2:14" ht="37.5" customHeight="1" x14ac:dyDescent="0.3"/>
    <row r="9" spans="2:14" ht="44.25" customHeight="1" thickBot="1" x14ac:dyDescent="0.35">
      <c r="C9" s="32" t="s">
        <v>119</v>
      </c>
      <c r="D9" s="33"/>
      <c r="E9" s="33"/>
      <c r="F9" s="33"/>
      <c r="G9" s="33" t="s">
        <v>120</v>
      </c>
      <c r="H9" s="33"/>
      <c r="I9" s="33"/>
      <c r="J9" s="33"/>
      <c r="K9" s="33" t="s">
        <v>122</v>
      </c>
      <c r="L9" s="33"/>
      <c r="M9" s="33"/>
      <c r="N9" s="33"/>
    </row>
    <row r="10" spans="2:14" ht="44.25" customHeight="1" thickBot="1" x14ac:dyDescent="0.35"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39</v>
      </c>
      <c r="H10" s="10" t="s">
        <v>40</v>
      </c>
      <c r="I10" s="10" t="s">
        <v>41</v>
      </c>
      <c r="J10" s="10" t="s">
        <v>42</v>
      </c>
      <c r="K10" s="10" t="s">
        <v>39</v>
      </c>
      <c r="L10" s="10" t="s">
        <v>40</v>
      </c>
      <c r="M10" s="10" t="s">
        <v>41</v>
      </c>
      <c r="N10" s="10" t="s">
        <v>42</v>
      </c>
    </row>
    <row r="11" spans="2:14" ht="20.149999999999999" customHeight="1" thickBot="1" x14ac:dyDescent="0.35">
      <c r="B11" s="5" t="s">
        <v>2</v>
      </c>
      <c r="C11" s="11">
        <v>2137</v>
      </c>
      <c r="D11" s="11">
        <v>23</v>
      </c>
      <c r="E11" s="11">
        <v>1574</v>
      </c>
      <c r="F11" s="11">
        <v>540</v>
      </c>
      <c r="G11" s="11">
        <v>2064</v>
      </c>
      <c r="H11" s="11">
        <v>26</v>
      </c>
      <c r="I11" s="11">
        <v>1592</v>
      </c>
      <c r="J11" s="11">
        <v>446</v>
      </c>
      <c r="K11" s="14">
        <f>IF(C11=0,"-",(G11-C11)/C11)</f>
        <v>-3.4160037435657466E-2</v>
      </c>
      <c r="L11" s="14">
        <f>IF(D11=0,"-",(H11-D11)/D11)</f>
        <v>0.13043478260869565</v>
      </c>
      <c r="M11" s="14">
        <f>IF(E11=0,"-",(I11-E11)/E11)</f>
        <v>1.1435832274459974E-2</v>
      </c>
      <c r="N11" s="14">
        <f>IF(F11=0,"-",(J11-F11)/F11)</f>
        <v>-0.17407407407407408</v>
      </c>
    </row>
    <row r="12" spans="2:14" ht="20.149999999999999" customHeight="1" thickBot="1" x14ac:dyDescent="0.35">
      <c r="B12" s="6" t="s">
        <v>3</v>
      </c>
      <c r="C12" s="11">
        <v>240</v>
      </c>
      <c r="D12" s="11">
        <v>0</v>
      </c>
      <c r="E12" s="11">
        <v>194</v>
      </c>
      <c r="F12" s="11">
        <v>46</v>
      </c>
      <c r="G12" s="11">
        <v>257</v>
      </c>
      <c r="H12" s="11">
        <v>0</v>
      </c>
      <c r="I12" s="11">
        <v>198</v>
      </c>
      <c r="J12" s="11">
        <v>59</v>
      </c>
      <c r="K12" s="14">
        <f t="shared" ref="K12:N28" si="0">IF(C12=0,"-",(G12-C12)/C12)</f>
        <v>7.0833333333333331E-2</v>
      </c>
      <c r="L12" s="14" t="str">
        <f t="shared" si="0"/>
        <v>-</v>
      </c>
      <c r="M12" s="14">
        <f t="shared" si="0"/>
        <v>2.0618556701030927E-2</v>
      </c>
      <c r="N12" s="14">
        <f t="shared" si="0"/>
        <v>0.28260869565217389</v>
      </c>
    </row>
    <row r="13" spans="2:14" ht="20.149999999999999" customHeight="1" thickBot="1" x14ac:dyDescent="0.35">
      <c r="B13" s="6" t="s">
        <v>4</v>
      </c>
      <c r="C13" s="11">
        <v>203</v>
      </c>
      <c r="D13" s="11">
        <v>0</v>
      </c>
      <c r="E13" s="11">
        <v>161</v>
      </c>
      <c r="F13" s="11">
        <v>42</v>
      </c>
      <c r="G13" s="11">
        <v>196</v>
      </c>
      <c r="H13" s="11">
        <v>0</v>
      </c>
      <c r="I13" s="11">
        <v>144</v>
      </c>
      <c r="J13" s="11">
        <v>52</v>
      </c>
      <c r="K13" s="14">
        <f t="shared" si="0"/>
        <v>-3.4482758620689655E-2</v>
      </c>
      <c r="L13" s="14" t="str">
        <f t="shared" si="0"/>
        <v>-</v>
      </c>
      <c r="M13" s="14">
        <f t="shared" si="0"/>
        <v>-0.10559006211180125</v>
      </c>
      <c r="N13" s="14">
        <f t="shared" si="0"/>
        <v>0.23809523809523808</v>
      </c>
    </row>
    <row r="14" spans="2:14" ht="20.149999999999999" customHeight="1" thickBot="1" x14ac:dyDescent="0.35">
      <c r="B14" s="6" t="s">
        <v>5</v>
      </c>
      <c r="C14" s="11">
        <v>369</v>
      </c>
      <c r="D14" s="11">
        <v>0</v>
      </c>
      <c r="E14" s="11">
        <v>291</v>
      </c>
      <c r="F14" s="11">
        <v>78</v>
      </c>
      <c r="G14" s="11">
        <v>329</v>
      </c>
      <c r="H14" s="11">
        <v>0</v>
      </c>
      <c r="I14" s="11">
        <v>258</v>
      </c>
      <c r="J14" s="11">
        <v>71</v>
      </c>
      <c r="K14" s="14">
        <f t="shared" si="0"/>
        <v>-0.10840108401084012</v>
      </c>
      <c r="L14" s="14" t="str">
        <f t="shared" si="0"/>
        <v>-</v>
      </c>
      <c r="M14" s="14">
        <f t="shared" si="0"/>
        <v>-0.1134020618556701</v>
      </c>
      <c r="N14" s="14">
        <f t="shared" si="0"/>
        <v>-8.9743589743589744E-2</v>
      </c>
    </row>
    <row r="15" spans="2:14" ht="20.149999999999999" customHeight="1" thickBot="1" x14ac:dyDescent="0.35">
      <c r="B15" s="6" t="s">
        <v>6</v>
      </c>
      <c r="C15" s="11">
        <v>410</v>
      </c>
      <c r="D15" s="11">
        <v>1</v>
      </c>
      <c r="E15" s="11">
        <v>319</v>
      </c>
      <c r="F15" s="11">
        <v>90</v>
      </c>
      <c r="G15" s="11">
        <v>378</v>
      </c>
      <c r="H15" s="11">
        <v>2</v>
      </c>
      <c r="I15" s="11">
        <v>269</v>
      </c>
      <c r="J15" s="11">
        <v>107</v>
      </c>
      <c r="K15" s="14">
        <f t="shared" si="0"/>
        <v>-7.8048780487804878E-2</v>
      </c>
      <c r="L15" s="14">
        <f t="shared" si="0"/>
        <v>1</v>
      </c>
      <c r="M15" s="14">
        <f t="shared" si="0"/>
        <v>-0.15673981191222572</v>
      </c>
      <c r="N15" s="14">
        <f t="shared" si="0"/>
        <v>0.18888888888888888</v>
      </c>
    </row>
    <row r="16" spans="2:14" ht="20.149999999999999" customHeight="1" thickBot="1" x14ac:dyDescent="0.35">
      <c r="B16" s="6" t="s">
        <v>7</v>
      </c>
      <c r="C16" s="11">
        <v>117</v>
      </c>
      <c r="D16" s="11">
        <v>0</v>
      </c>
      <c r="E16" s="11">
        <v>70</v>
      </c>
      <c r="F16" s="11">
        <v>47</v>
      </c>
      <c r="G16" s="11">
        <v>122</v>
      </c>
      <c r="H16" s="11">
        <v>1</v>
      </c>
      <c r="I16" s="11">
        <v>82</v>
      </c>
      <c r="J16" s="11">
        <v>39</v>
      </c>
      <c r="K16" s="14">
        <f t="shared" si="0"/>
        <v>4.2735042735042736E-2</v>
      </c>
      <c r="L16" s="14" t="str">
        <f t="shared" si="0"/>
        <v>-</v>
      </c>
      <c r="M16" s="14">
        <f t="shared" si="0"/>
        <v>0.17142857142857143</v>
      </c>
      <c r="N16" s="14">
        <f t="shared" si="0"/>
        <v>-0.1702127659574468</v>
      </c>
    </row>
    <row r="17" spans="2:14" ht="20.149999999999999" customHeight="1" thickBot="1" x14ac:dyDescent="0.35">
      <c r="B17" s="6" t="s">
        <v>8</v>
      </c>
      <c r="C17" s="11">
        <v>424</v>
      </c>
      <c r="D17" s="11">
        <v>0</v>
      </c>
      <c r="E17" s="11">
        <v>302</v>
      </c>
      <c r="F17" s="11">
        <v>122</v>
      </c>
      <c r="G17" s="11">
        <v>437</v>
      </c>
      <c r="H17" s="11">
        <v>1</v>
      </c>
      <c r="I17" s="11">
        <v>302</v>
      </c>
      <c r="J17" s="11">
        <v>134</v>
      </c>
      <c r="K17" s="14">
        <f t="shared" si="0"/>
        <v>3.0660377358490566E-2</v>
      </c>
      <c r="L17" s="14" t="str">
        <f t="shared" si="0"/>
        <v>-</v>
      </c>
      <c r="M17" s="14">
        <f t="shared" si="0"/>
        <v>0</v>
      </c>
      <c r="N17" s="14">
        <f t="shared" si="0"/>
        <v>9.8360655737704916E-2</v>
      </c>
    </row>
    <row r="18" spans="2:14" ht="20.149999999999999" customHeight="1" thickBot="1" x14ac:dyDescent="0.35">
      <c r="B18" s="6" t="s">
        <v>9</v>
      </c>
      <c r="C18" s="11">
        <v>418</v>
      </c>
      <c r="D18" s="11">
        <v>0</v>
      </c>
      <c r="E18" s="11">
        <v>291</v>
      </c>
      <c r="F18" s="11">
        <v>127</v>
      </c>
      <c r="G18" s="11">
        <v>435</v>
      </c>
      <c r="H18" s="11">
        <v>1</v>
      </c>
      <c r="I18" s="11">
        <v>339</v>
      </c>
      <c r="J18" s="11">
        <v>95</v>
      </c>
      <c r="K18" s="14">
        <f t="shared" si="0"/>
        <v>4.0669856459330141E-2</v>
      </c>
      <c r="L18" s="14" t="str">
        <f t="shared" si="0"/>
        <v>-</v>
      </c>
      <c r="M18" s="14">
        <f t="shared" si="0"/>
        <v>0.16494845360824742</v>
      </c>
      <c r="N18" s="14">
        <f t="shared" si="0"/>
        <v>-0.25196850393700787</v>
      </c>
    </row>
    <row r="19" spans="2:14" ht="20.149999999999999" customHeight="1" thickBot="1" x14ac:dyDescent="0.35">
      <c r="B19" s="6" t="s">
        <v>10</v>
      </c>
      <c r="C19" s="11">
        <v>1341</v>
      </c>
      <c r="D19" s="11">
        <v>16</v>
      </c>
      <c r="E19" s="11">
        <v>658</v>
      </c>
      <c r="F19" s="11">
        <v>667</v>
      </c>
      <c r="G19" s="11">
        <v>1200</v>
      </c>
      <c r="H19" s="11">
        <v>11</v>
      </c>
      <c r="I19" s="11">
        <v>606</v>
      </c>
      <c r="J19" s="11">
        <v>583</v>
      </c>
      <c r="K19" s="14">
        <f t="shared" si="0"/>
        <v>-0.10514541387024609</v>
      </c>
      <c r="L19" s="14">
        <f t="shared" si="0"/>
        <v>-0.3125</v>
      </c>
      <c r="M19" s="14">
        <f t="shared" si="0"/>
        <v>-7.9027355623100301E-2</v>
      </c>
      <c r="N19" s="14">
        <f t="shared" si="0"/>
        <v>-0.12593703148425786</v>
      </c>
    </row>
    <row r="20" spans="2:14" ht="20.149999999999999" customHeight="1" thickBot="1" x14ac:dyDescent="0.35">
      <c r="B20" s="6" t="s">
        <v>11</v>
      </c>
      <c r="C20" s="11">
        <v>1192</v>
      </c>
      <c r="D20" s="11">
        <v>10</v>
      </c>
      <c r="E20" s="11">
        <v>866</v>
      </c>
      <c r="F20" s="11">
        <v>316</v>
      </c>
      <c r="G20" s="11">
        <v>1158</v>
      </c>
      <c r="H20" s="11">
        <v>1</v>
      </c>
      <c r="I20" s="11">
        <v>911</v>
      </c>
      <c r="J20" s="11">
        <v>246</v>
      </c>
      <c r="K20" s="14">
        <f t="shared" si="0"/>
        <v>-2.8523489932885907E-2</v>
      </c>
      <c r="L20" s="14">
        <f t="shared" si="0"/>
        <v>-0.9</v>
      </c>
      <c r="M20" s="14">
        <f t="shared" si="0"/>
        <v>5.1963048498845268E-2</v>
      </c>
      <c r="N20" s="14">
        <f t="shared" si="0"/>
        <v>-0.22151898734177214</v>
      </c>
    </row>
    <row r="21" spans="2:14" ht="20.149999999999999" customHeight="1" thickBot="1" x14ac:dyDescent="0.35">
      <c r="B21" s="6" t="s">
        <v>12</v>
      </c>
      <c r="C21" s="11">
        <v>169</v>
      </c>
      <c r="D21" s="11">
        <v>0</v>
      </c>
      <c r="E21" s="11">
        <v>112</v>
      </c>
      <c r="F21" s="11">
        <v>57</v>
      </c>
      <c r="G21" s="11">
        <v>191</v>
      </c>
      <c r="H21" s="11">
        <v>0</v>
      </c>
      <c r="I21" s="11">
        <v>139</v>
      </c>
      <c r="J21" s="11">
        <v>52</v>
      </c>
      <c r="K21" s="14">
        <f t="shared" si="0"/>
        <v>0.13017751479289941</v>
      </c>
      <c r="L21" s="14" t="str">
        <f t="shared" si="0"/>
        <v>-</v>
      </c>
      <c r="M21" s="14">
        <f t="shared" si="0"/>
        <v>0.24107142857142858</v>
      </c>
      <c r="N21" s="14">
        <f t="shared" si="0"/>
        <v>-8.771929824561403E-2</v>
      </c>
    </row>
    <row r="22" spans="2:14" ht="20.149999999999999" customHeight="1" thickBot="1" x14ac:dyDescent="0.35">
      <c r="B22" s="6" t="s">
        <v>13</v>
      </c>
      <c r="C22" s="11">
        <v>436</v>
      </c>
      <c r="D22" s="11">
        <v>0</v>
      </c>
      <c r="E22" s="11">
        <v>288</v>
      </c>
      <c r="F22" s="11">
        <v>148</v>
      </c>
      <c r="G22" s="11">
        <v>383</v>
      </c>
      <c r="H22" s="11">
        <v>0</v>
      </c>
      <c r="I22" s="11">
        <v>260</v>
      </c>
      <c r="J22" s="11">
        <v>123</v>
      </c>
      <c r="K22" s="14">
        <f t="shared" si="0"/>
        <v>-0.12155963302752294</v>
      </c>
      <c r="L22" s="14" t="str">
        <f t="shared" si="0"/>
        <v>-</v>
      </c>
      <c r="M22" s="14">
        <f t="shared" si="0"/>
        <v>-9.7222222222222224E-2</v>
      </c>
      <c r="N22" s="14">
        <f t="shared" si="0"/>
        <v>-0.16891891891891891</v>
      </c>
    </row>
    <row r="23" spans="2:14" ht="20.149999999999999" customHeight="1" thickBot="1" x14ac:dyDescent="0.35">
      <c r="B23" s="6" t="s">
        <v>14</v>
      </c>
      <c r="C23" s="11">
        <v>1571</v>
      </c>
      <c r="D23" s="11">
        <v>1</v>
      </c>
      <c r="E23" s="11">
        <v>672</v>
      </c>
      <c r="F23" s="11">
        <v>898</v>
      </c>
      <c r="G23" s="11">
        <v>1401</v>
      </c>
      <c r="H23" s="11">
        <v>0</v>
      </c>
      <c r="I23" s="11">
        <v>641</v>
      </c>
      <c r="J23" s="11">
        <v>760</v>
      </c>
      <c r="K23" s="14">
        <f t="shared" si="0"/>
        <v>-0.10821133036282622</v>
      </c>
      <c r="L23" s="14">
        <f t="shared" si="0"/>
        <v>-1</v>
      </c>
      <c r="M23" s="14">
        <f t="shared" si="0"/>
        <v>-4.6130952380952384E-2</v>
      </c>
      <c r="N23" s="14">
        <f t="shared" si="0"/>
        <v>-0.15367483296213807</v>
      </c>
    </row>
    <row r="24" spans="2:14" ht="20.149999999999999" customHeight="1" thickBot="1" x14ac:dyDescent="0.35">
      <c r="B24" s="6" t="s">
        <v>15</v>
      </c>
      <c r="C24" s="11">
        <v>381</v>
      </c>
      <c r="D24" s="11">
        <v>0</v>
      </c>
      <c r="E24" s="11">
        <v>304</v>
      </c>
      <c r="F24" s="11">
        <v>77</v>
      </c>
      <c r="G24" s="11">
        <v>435</v>
      </c>
      <c r="H24" s="11">
        <v>0</v>
      </c>
      <c r="I24" s="11">
        <v>349</v>
      </c>
      <c r="J24" s="11">
        <v>86</v>
      </c>
      <c r="K24" s="14">
        <f t="shared" si="0"/>
        <v>0.14173228346456693</v>
      </c>
      <c r="L24" s="14" t="str">
        <f t="shared" si="0"/>
        <v>-</v>
      </c>
      <c r="M24" s="14">
        <f t="shared" si="0"/>
        <v>0.14802631578947367</v>
      </c>
      <c r="N24" s="14">
        <f t="shared" si="0"/>
        <v>0.11688311688311688</v>
      </c>
    </row>
    <row r="25" spans="2:14" ht="20.149999999999999" customHeight="1" thickBot="1" x14ac:dyDescent="0.35">
      <c r="B25" s="6" t="s">
        <v>16</v>
      </c>
      <c r="C25" s="11">
        <v>86</v>
      </c>
      <c r="D25" s="11">
        <v>0</v>
      </c>
      <c r="E25" s="11">
        <v>62</v>
      </c>
      <c r="F25" s="11">
        <v>24</v>
      </c>
      <c r="G25" s="11">
        <v>64</v>
      </c>
      <c r="H25" s="11">
        <v>0</v>
      </c>
      <c r="I25" s="11">
        <v>43</v>
      </c>
      <c r="J25" s="11">
        <v>21</v>
      </c>
      <c r="K25" s="14">
        <f t="shared" si="0"/>
        <v>-0.2558139534883721</v>
      </c>
      <c r="L25" s="14" t="str">
        <f t="shared" si="0"/>
        <v>-</v>
      </c>
      <c r="M25" s="14">
        <f t="shared" si="0"/>
        <v>-0.30645161290322581</v>
      </c>
      <c r="N25" s="14">
        <f t="shared" si="0"/>
        <v>-0.125</v>
      </c>
    </row>
    <row r="26" spans="2:14" ht="20.149999999999999" customHeight="1" thickBot="1" x14ac:dyDescent="0.35">
      <c r="B26" s="7" t="s">
        <v>17</v>
      </c>
      <c r="C26" s="11">
        <v>263</v>
      </c>
      <c r="D26" s="11">
        <v>0</v>
      </c>
      <c r="E26" s="11">
        <v>156</v>
      </c>
      <c r="F26" s="11">
        <v>107</v>
      </c>
      <c r="G26" s="11">
        <v>288</v>
      </c>
      <c r="H26" s="11">
        <v>5</v>
      </c>
      <c r="I26" s="11">
        <v>181</v>
      </c>
      <c r="J26" s="11">
        <v>102</v>
      </c>
      <c r="K26" s="14">
        <f t="shared" si="0"/>
        <v>9.5057034220532313E-2</v>
      </c>
      <c r="L26" s="14" t="str">
        <f t="shared" si="0"/>
        <v>-</v>
      </c>
      <c r="M26" s="14">
        <f t="shared" si="0"/>
        <v>0.16025641025641027</v>
      </c>
      <c r="N26" s="14">
        <f t="shared" si="0"/>
        <v>-4.6728971962616821E-2</v>
      </c>
    </row>
    <row r="27" spans="2:14" ht="20.149999999999999" customHeight="1" thickBot="1" x14ac:dyDescent="0.35">
      <c r="B27" s="8" t="s">
        <v>18</v>
      </c>
      <c r="C27" s="11">
        <v>32</v>
      </c>
      <c r="D27" s="11">
        <v>0</v>
      </c>
      <c r="E27" s="11">
        <v>20</v>
      </c>
      <c r="F27" s="11">
        <v>12</v>
      </c>
      <c r="G27" s="11">
        <v>70</v>
      </c>
      <c r="H27" s="11">
        <v>0</v>
      </c>
      <c r="I27" s="11">
        <v>47</v>
      </c>
      <c r="J27" s="11">
        <v>23</v>
      </c>
      <c r="K27" s="14">
        <f t="shared" si="0"/>
        <v>1.1875</v>
      </c>
      <c r="L27" s="14" t="str">
        <f t="shared" si="0"/>
        <v>-</v>
      </c>
      <c r="M27" s="14">
        <f t="shared" si="0"/>
        <v>1.35</v>
      </c>
      <c r="N27" s="14">
        <f t="shared" si="0"/>
        <v>0.91666666666666663</v>
      </c>
    </row>
    <row r="28" spans="2:14" ht="20.149999999999999" customHeight="1" thickBot="1" x14ac:dyDescent="0.35">
      <c r="B28" s="9" t="s">
        <v>19</v>
      </c>
      <c r="C28" s="12">
        <f>SUM(C11:C27)</f>
        <v>9789</v>
      </c>
      <c r="D28" s="12">
        <f t="shared" ref="D28:F28" si="1">SUM(D11:D27)</f>
        <v>51</v>
      </c>
      <c r="E28" s="12">
        <f t="shared" si="1"/>
        <v>6340</v>
      </c>
      <c r="F28" s="12">
        <f t="shared" si="1"/>
        <v>3398</v>
      </c>
      <c r="G28" s="12">
        <f>SUM(G11:G27)</f>
        <v>9408</v>
      </c>
      <c r="H28" s="12">
        <f t="shared" ref="H28:J28" si="2">SUM(H11:H27)</f>
        <v>48</v>
      </c>
      <c r="I28" s="12">
        <f t="shared" si="2"/>
        <v>6361</v>
      </c>
      <c r="J28" s="12">
        <f t="shared" si="2"/>
        <v>2999</v>
      </c>
      <c r="K28" s="15">
        <f t="shared" si="0"/>
        <v>-3.8921238124425377E-2</v>
      </c>
      <c r="L28" s="15">
        <f t="shared" si="0"/>
        <v>-5.8823529411764705E-2</v>
      </c>
      <c r="M28" s="15">
        <f t="shared" si="0"/>
        <v>3.3123028391167193E-3</v>
      </c>
      <c r="N28" s="15">
        <f t="shared" si="0"/>
        <v>-0.11742201294879341</v>
      </c>
    </row>
    <row r="29" spans="2:14" x14ac:dyDescent="0.3">
      <c r="C29" s="20"/>
      <c r="D29" s="20"/>
      <c r="E29" s="20"/>
      <c r="F29" s="20"/>
      <c r="G29" s="20"/>
      <c r="H29" s="20"/>
      <c r="I29" s="20"/>
      <c r="J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8" max="18" width="20.61328125" customWidth="1"/>
    <col min="19" max="19" width="11.84375" customWidth="1"/>
  </cols>
  <sheetData>
    <row r="9" spans="2:17" ht="44.25" customHeight="1" thickBot="1" x14ac:dyDescent="0.35">
      <c r="C9" s="32" t="s">
        <v>119</v>
      </c>
      <c r="D9" s="33"/>
      <c r="E9" s="33"/>
      <c r="F9" s="33"/>
      <c r="G9" s="33"/>
      <c r="H9" s="33" t="s">
        <v>120</v>
      </c>
      <c r="I9" s="33"/>
      <c r="J9" s="33"/>
      <c r="K9" s="33"/>
      <c r="L9" s="33"/>
      <c r="M9" s="33" t="s">
        <v>122</v>
      </c>
      <c r="N9" s="33"/>
      <c r="O9" s="33"/>
      <c r="P9" s="33"/>
      <c r="Q9" s="33"/>
    </row>
    <row r="10" spans="2:17" ht="44.25" customHeight="1" thickBot="1" x14ac:dyDescent="0.35"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49</v>
      </c>
      <c r="J10" s="10" t="s">
        <v>50</v>
      </c>
      <c r="K10" s="10" t="s">
        <v>51</v>
      </c>
      <c r="L10" s="10" t="s">
        <v>52</v>
      </c>
      <c r="M10" s="10" t="s">
        <v>43</v>
      </c>
      <c r="N10" s="10" t="s">
        <v>44</v>
      </c>
      <c r="O10" s="10" t="s">
        <v>45</v>
      </c>
      <c r="P10" s="10" t="s">
        <v>46</v>
      </c>
      <c r="Q10" s="10" t="s">
        <v>47</v>
      </c>
    </row>
    <row r="11" spans="2:17" ht="20.149999999999999" customHeight="1" thickBot="1" x14ac:dyDescent="0.35">
      <c r="B11" s="5" t="s">
        <v>2</v>
      </c>
      <c r="C11" s="11">
        <v>1698</v>
      </c>
      <c r="D11" s="11">
        <v>1125</v>
      </c>
      <c r="E11" s="11">
        <v>388</v>
      </c>
      <c r="F11" s="11">
        <v>153</v>
      </c>
      <c r="G11" s="11">
        <v>32</v>
      </c>
      <c r="H11" s="11">
        <v>1694</v>
      </c>
      <c r="I11" s="11">
        <v>1161</v>
      </c>
      <c r="J11" s="11">
        <v>345</v>
      </c>
      <c r="K11" s="11">
        <v>153</v>
      </c>
      <c r="L11" s="11">
        <v>35</v>
      </c>
      <c r="M11" s="14">
        <f>IF(C11=0,"-",(H11-C11)/C11)</f>
        <v>-2.3557126030624262E-3</v>
      </c>
      <c r="N11" s="14">
        <f>IF(D11=0,"-",(I11-D11)/D11)</f>
        <v>3.2000000000000001E-2</v>
      </c>
      <c r="O11" s="14">
        <f>IF(E11=0,"-",(J11-E11)/E11)</f>
        <v>-0.11082474226804123</v>
      </c>
      <c r="P11" s="14">
        <f>IF(F11=0,"-",(K11-F11)/F11)</f>
        <v>0</v>
      </c>
      <c r="Q11" s="14">
        <f>IF(G11=0,"-",(L11-G11)/G11)</f>
        <v>9.375E-2</v>
      </c>
    </row>
    <row r="12" spans="2:17" ht="20.149999999999999" customHeight="1" thickBot="1" x14ac:dyDescent="0.35">
      <c r="B12" s="6" t="s">
        <v>3</v>
      </c>
      <c r="C12" s="11">
        <v>219</v>
      </c>
      <c r="D12" s="11">
        <v>109</v>
      </c>
      <c r="E12" s="11">
        <v>93</v>
      </c>
      <c r="F12" s="11">
        <v>13</v>
      </c>
      <c r="G12" s="11">
        <v>4</v>
      </c>
      <c r="H12" s="11">
        <v>218</v>
      </c>
      <c r="I12" s="11">
        <v>97</v>
      </c>
      <c r="J12" s="11">
        <v>112</v>
      </c>
      <c r="K12" s="11">
        <v>4</v>
      </c>
      <c r="L12" s="11">
        <v>5</v>
      </c>
      <c r="M12" s="14">
        <f t="shared" ref="M12:Q28" si="0">IF(C12=0,"-",(H12-C12)/C12)</f>
        <v>-4.5662100456621002E-3</v>
      </c>
      <c r="N12" s="14">
        <f t="shared" si="0"/>
        <v>-0.11009174311926606</v>
      </c>
      <c r="O12" s="14">
        <f t="shared" si="0"/>
        <v>0.20430107526881722</v>
      </c>
      <c r="P12" s="14">
        <f t="shared" si="0"/>
        <v>-0.69230769230769229</v>
      </c>
      <c r="Q12" s="14">
        <f t="shared" si="0"/>
        <v>0.25</v>
      </c>
    </row>
    <row r="13" spans="2:17" ht="20.149999999999999" customHeight="1" thickBot="1" x14ac:dyDescent="0.35">
      <c r="B13" s="6" t="s">
        <v>4</v>
      </c>
      <c r="C13" s="11">
        <v>148</v>
      </c>
      <c r="D13" s="11">
        <v>99</v>
      </c>
      <c r="E13" s="11">
        <v>41</v>
      </c>
      <c r="F13" s="11">
        <v>8</v>
      </c>
      <c r="G13" s="11">
        <v>0</v>
      </c>
      <c r="H13" s="11">
        <v>149</v>
      </c>
      <c r="I13" s="11">
        <v>108</v>
      </c>
      <c r="J13" s="11">
        <v>33</v>
      </c>
      <c r="K13" s="11">
        <v>8</v>
      </c>
      <c r="L13" s="11">
        <v>0</v>
      </c>
      <c r="M13" s="14">
        <f t="shared" si="0"/>
        <v>6.7567567567567571E-3</v>
      </c>
      <c r="N13" s="14">
        <f t="shared" si="0"/>
        <v>9.0909090909090912E-2</v>
      </c>
      <c r="O13" s="14">
        <f t="shared" si="0"/>
        <v>-0.1951219512195122</v>
      </c>
      <c r="P13" s="14">
        <f t="shared" si="0"/>
        <v>0</v>
      </c>
      <c r="Q13" s="14" t="str">
        <f t="shared" si="0"/>
        <v>-</v>
      </c>
    </row>
    <row r="14" spans="2:17" ht="20.149999999999999" customHeight="1" thickBot="1" x14ac:dyDescent="0.35">
      <c r="B14" s="6" t="s">
        <v>5</v>
      </c>
      <c r="C14" s="11">
        <v>265</v>
      </c>
      <c r="D14" s="11">
        <v>138</v>
      </c>
      <c r="E14" s="11">
        <v>104</v>
      </c>
      <c r="F14" s="11">
        <v>14</v>
      </c>
      <c r="G14" s="11">
        <v>9</v>
      </c>
      <c r="H14" s="11">
        <v>253</v>
      </c>
      <c r="I14" s="11">
        <v>117</v>
      </c>
      <c r="J14" s="11">
        <v>103</v>
      </c>
      <c r="K14" s="11">
        <v>22</v>
      </c>
      <c r="L14" s="11">
        <v>11</v>
      </c>
      <c r="M14" s="14">
        <f t="shared" si="0"/>
        <v>-4.5283018867924525E-2</v>
      </c>
      <c r="N14" s="14">
        <f t="shared" si="0"/>
        <v>-0.15217391304347827</v>
      </c>
      <c r="O14" s="14">
        <f t="shared" si="0"/>
        <v>-9.6153846153846159E-3</v>
      </c>
      <c r="P14" s="14">
        <f t="shared" si="0"/>
        <v>0.5714285714285714</v>
      </c>
      <c r="Q14" s="14">
        <f t="shared" si="0"/>
        <v>0.22222222222222221</v>
      </c>
    </row>
    <row r="15" spans="2:17" ht="20.149999999999999" customHeight="1" thickBot="1" x14ac:dyDescent="0.35">
      <c r="B15" s="6" t="s">
        <v>6</v>
      </c>
      <c r="C15" s="11">
        <v>772</v>
      </c>
      <c r="D15" s="11">
        <v>524</v>
      </c>
      <c r="E15" s="11">
        <v>214</v>
      </c>
      <c r="F15" s="11">
        <v>28</v>
      </c>
      <c r="G15" s="11">
        <v>6</v>
      </c>
      <c r="H15" s="11">
        <v>744</v>
      </c>
      <c r="I15" s="11">
        <v>503</v>
      </c>
      <c r="J15" s="11">
        <v>208</v>
      </c>
      <c r="K15" s="11">
        <v>30</v>
      </c>
      <c r="L15" s="11">
        <v>3</v>
      </c>
      <c r="M15" s="14">
        <f t="shared" si="0"/>
        <v>-3.6269430051813469E-2</v>
      </c>
      <c r="N15" s="14">
        <f t="shared" si="0"/>
        <v>-4.0076335877862593E-2</v>
      </c>
      <c r="O15" s="14">
        <f t="shared" si="0"/>
        <v>-2.8037383177570093E-2</v>
      </c>
      <c r="P15" s="14">
        <f t="shared" si="0"/>
        <v>7.1428571428571425E-2</v>
      </c>
      <c r="Q15" s="14">
        <f t="shared" si="0"/>
        <v>-0.5</v>
      </c>
    </row>
    <row r="16" spans="2:17" ht="20.149999999999999" customHeight="1" thickBot="1" x14ac:dyDescent="0.35">
      <c r="B16" s="6" t="s">
        <v>7</v>
      </c>
      <c r="C16" s="11">
        <v>81</v>
      </c>
      <c r="D16" s="11">
        <v>54</v>
      </c>
      <c r="E16" s="11">
        <v>21</v>
      </c>
      <c r="F16" s="11">
        <v>5</v>
      </c>
      <c r="G16" s="11">
        <v>1</v>
      </c>
      <c r="H16" s="11">
        <v>113</v>
      </c>
      <c r="I16" s="11">
        <v>72</v>
      </c>
      <c r="J16" s="11">
        <v>38</v>
      </c>
      <c r="K16" s="11">
        <v>2</v>
      </c>
      <c r="L16" s="11">
        <v>1</v>
      </c>
      <c r="M16" s="14">
        <f t="shared" si="0"/>
        <v>0.39506172839506171</v>
      </c>
      <c r="N16" s="14">
        <f t="shared" si="0"/>
        <v>0.33333333333333331</v>
      </c>
      <c r="O16" s="14">
        <f t="shared" si="0"/>
        <v>0.80952380952380953</v>
      </c>
      <c r="P16" s="14">
        <f t="shared" si="0"/>
        <v>-0.6</v>
      </c>
      <c r="Q16" s="14">
        <f t="shared" si="0"/>
        <v>0</v>
      </c>
    </row>
    <row r="17" spans="2:17" ht="20.149999999999999" customHeight="1" thickBot="1" x14ac:dyDescent="0.35">
      <c r="B17" s="6" t="s">
        <v>8</v>
      </c>
      <c r="C17" s="11">
        <v>206</v>
      </c>
      <c r="D17" s="11">
        <v>115</v>
      </c>
      <c r="E17" s="11">
        <v>65</v>
      </c>
      <c r="F17" s="11">
        <v>22</v>
      </c>
      <c r="G17" s="11">
        <v>4</v>
      </c>
      <c r="H17" s="11">
        <v>242</v>
      </c>
      <c r="I17" s="11">
        <v>113</v>
      </c>
      <c r="J17" s="11">
        <v>107</v>
      </c>
      <c r="K17" s="11">
        <v>15</v>
      </c>
      <c r="L17" s="11">
        <v>7</v>
      </c>
      <c r="M17" s="14">
        <f t="shared" si="0"/>
        <v>0.17475728155339806</v>
      </c>
      <c r="N17" s="14">
        <f t="shared" si="0"/>
        <v>-1.7391304347826087E-2</v>
      </c>
      <c r="O17" s="14">
        <f t="shared" si="0"/>
        <v>0.64615384615384619</v>
      </c>
      <c r="P17" s="14">
        <f t="shared" si="0"/>
        <v>-0.31818181818181818</v>
      </c>
      <c r="Q17" s="14">
        <f t="shared" si="0"/>
        <v>0.75</v>
      </c>
    </row>
    <row r="18" spans="2:17" ht="20.149999999999999" customHeight="1" thickBot="1" x14ac:dyDescent="0.35">
      <c r="B18" s="6" t="s">
        <v>9</v>
      </c>
      <c r="C18" s="11">
        <v>315</v>
      </c>
      <c r="D18" s="11">
        <v>186</v>
      </c>
      <c r="E18" s="11">
        <v>100</v>
      </c>
      <c r="F18" s="11">
        <v>22</v>
      </c>
      <c r="G18" s="11">
        <v>7</v>
      </c>
      <c r="H18" s="11">
        <v>260</v>
      </c>
      <c r="I18" s="11">
        <v>156</v>
      </c>
      <c r="J18" s="11">
        <v>83</v>
      </c>
      <c r="K18" s="11">
        <v>19</v>
      </c>
      <c r="L18" s="11">
        <v>2</v>
      </c>
      <c r="M18" s="14">
        <f t="shared" si="0"/>
        <v>-0.17460317460317459</v>
      </c>
      <c r="N18" s="14">
        <f t="shared" si="0"/>
        <v>-0.16129032258064516</v>
      </c>
      <c r="O18" s="14">
        <f t="shared" si="0"/>
        <v>-0.17</v>
      </c>
      <c r="P18" s="14">
        <f t="shared" si="0"/>
        <v>-0.13636363636363635</v>
      </c>
      <c r="Q18" s="14">
        <f t="shared" si="0"/>
        <v>-0.7142857142857143</v>
      </c>
    </row>
    <row r="19" spans="2:17" ht="20.149999999999999" customHeight="1" thickBot="1" x14ac:dyDescent="0.35">
      <c r="B19" s="6" t="s">
        <v>10</v>
      </c>
      <c r="C19" s="11">
        <v>651</v>
      </c>
      <c r="D19" s="11">
        <v>321</v>
      </c>
      <c r="E19" s="11">
        <v>246</v>
      </c>
      <c r="F19" s="11">
        <v>52</v>
      </c>
      <c r="G19" s="11">
        <v>32</v>
      </c>
      <c r="H19" s="11">
        <v>705</v>
      </c>
      <c r="I19" s="11">
        <v>351</v>
      </c>
      <c r="J19" s="11">
        <v>276</v>
      </c>
      <c r="K19" s="11">
        <v>47</v>
      </c>
      <c r="L19" s="11">
        <v>31</v>
      </c>
      <c r="M19" s="14">
        <f t="shared" si="0"/>
        <v>8.294930875576037E-2</v>
      </c>
      <c r="N19" s="14">
        <f t="shared" si="0"/>
        <v>9.3457943925233641E-2</v>
      </c>
      <c r="O19" s="14">
        <f t="shared" si="0"/>
        <v>0.12195121951219512</v>
      </c>
      <c r="P19" s="14">
        <f t="shared" si="0"/>
        <v>-9.6153846153846159E-2</v>
      </c>
      <c r="Q19" s="14">
        <f t="shared" si="0"/>
        <v>-3.125E-2</v>
      </c>
    </row>
    <row r="20" spans="2:17" ht="20.149999999999999" customHeight="1" thickBot="1" x14ac:dyDescent="0.35">
      <c r="B20" s="6" t="s">
        <v>11</v>
      </c>
      <c r="C20" s="11">
        <v>1246</v>
      </c>
      <c r="D20" s="11">
        <v>702</v>
      </c>
      <c r="E20" s="11">
        <v>458</v>
      </c>
      <c r="F20" s="11">
        <v>48</v>
      </c>
      <c r="G20" s="11">
        <v>38</v>
      </c>
      <c r="H20" s="11">
        <v>1236</v>
      </c>
      <c r="I20" s="11">
        <v>671</v>
      </c>
      <c r="J20" s="11">
        <v>468</v>
      </c>
      <c r="K20" s="11">
        <v>70</v>
      </c>
      <c r="L20" s="11">
        <v>27</v>
      </c>
      <c r="M20" s="14">
        <f t="shared" si="0"/>
        <v>-8.0256821829855531E-3</v>
      </c>
      <c r="N20" s="14">
        <f t="shared" si="0"/>
        <v>-4.4159544159544158E-2</v>
      </c>
      <c r="O20" s="14">
        <f t="shared" si="0"/>
        <v>2.1834061135371178E-2</v>
      </c>
      <c r="P20" s="14">
        <f t="shared" si="0"/>
        <v>0.45833333333333331</v>
      </c>
      <c r="Q20" s="14">
        <f t="shared" si="0"/>
        <v>-0.28947368421052633</v>
      </c>
    </row>
    <row r="21" spans="2:17" ht="20.149999999999999" customHeight="1" thickBot="1" x14ac:dyDescent="0.35">
      <c r="B21" s="6" t="s">
        <v>12</v>
      </c>
      <c r="C21" s="11">
        <v>166</v>
      </c>
      <c r="D21" s="11">
        <v>133</v>
      </c>
      <c r="E21" s="11">
        <v>20</v>
      </c>
      <c r="F21" s="11">
        <v>12</v>
      </c>
      <c r="G21" s="11">
        <v>1</v>
      </c>
      <c r="H21" s="11">
        <v>144</v>
      </c>
      <c r="I21" s="11">
        <v>127</v>
      </c>
      <c r="J21" s="11">
        <v>14</v>
      </c>
      <c r="K21" s="11">
        <v>3</v>
      </c>
      <c r="L21" s="11">
        <v>0</v>
      </c>
      <c r="M21" s="14">
        <f t="shared" si="0"/>
        <v>-0.13253012048192772</v>
      </c>
      <c r="N21" s="14">
        <f t="shared" si="0"/>
        <v>-4.5112781954887216E-2</v>
      </c>
      <c r="O21" s="14">
        <f t="shared" si="0"/>
        <v>-0.3</v>
      </c>
      <c r="P21" s="14">
        <f t="shared" si="0"/>
        <v>-0.75</v>
      </c>
      <c r="Q21" s="14">
        <f t="shared" si="0"/>
        <v>-1</v>
      </c>
    </row>
    <row r="22" spans="2:17" ht="20.149999999999999" customHeight="1" thickBot="1" x14ac:dyDescent="0.35">
      <c r="B22" s="6" t="s">
        <v>13</v>
      </c>
      <c r="C22" s="11">
        <v>269</v>
      </c>
      <c r="D22" s="11">
        <v>192</v>
      </c>
      <c r="E22" s="11">
        <v>40</v>
      </c>
      <c r="F22" s="11">
        <v>30</v>
      </c>
      <c r="G22" s="11">
        <v>7</v>
      </c>
      <c r="H22" s="11">
        <v>306</v>
      </c>
      <c r="I22" s="11">
        <v>202</v>
      </c>
      <c r="J22" s="11">
        <v>78</v>
      </c>
      <c r="K22" s="11">
        <v>22</v>
      </c>
      <c r="L22" s="11">
        <v>4</v>
      </c>
      <c r="M22" s="14">
        <f t="shared" si="0"/>
        <v>0.13754646840148699</v>
      </c>
      <c r="N22" s="14">
        <f t="shared" si="0"/>
        <v>5.2083333333333336E-2</v>
      </c>
      <c r="O22" s="14">
        <f t="shared" si="0"/>
        <v>0.95</v>
      </c>
      <c r="P22" s="14">
        <f t="shared" si="0"/>
        <v>-0.26666666666666666</v>
      </c>
      <c r="Q22" s="14">
        <f t="shared" si="0"/>
        <v>-0.42857142857142855</v>
      </c>
    </row>
    <row r="23" spans="2:17" ht="20.149999999999999" customHeight="1" thickBot="1" x14ac:dyDescent="0.35">
      <c r="B23" s="6" t="s">
        <v>14</v>
      </c>
      <c r="C23" s="11">
        <v>346</v>
      </c>
      <c r="D23" s="11">
        <v>156</v>
      </c>
      <c r="E23" s="11">
        <v>113</v>
      </c>
      <c r="F23" s="11">
        <v>53</v>
      </c>
      <c r="G23" s="11">
        <v>24</v>
      </c>
      <c r="H23" s="11">
        <v>299</v>
      </c>
      <c r="I23" s="11">
        <v>145</v>
      </c>
      <c r="J23" s="11">
        <v>88</v>
      </c>
      <c r="K23" s="11">
        <v>46</v>
      </c>
      <c r="L23" s="11">
        <v>20</v>
      </c>
      <c r="M23" s="14">
        <f t="shared" si="0"/>
        <v>-0.13583815028901733</v>
      </c>
      <c r="N23" s="14">
        <f t="shared" si="0"/>
        <v>-7.0512820512820512E-2</v>
      </c>
      <c r="O23" s="14">
        <f t="shared" si="0"/>
        <v>-0.22123893805309736</v>
      </c>
      <c r="P23" s="14">
        <f t="shared" si="0"/>
        <v>-0.13207547169811321</v>
      </c>
      <c r="Q23" s="14">
        <f t="shared" si="0"/>
        <v>-0.16666666666666666</v>
      </c>
    </row>
    <row r="24" spans="2:17" ht="20.149999999999999" customHeight="1" thickBot="1" x14ac:dyDescent="0.35">
      <c r="B24" s="6" t="s">
        <v>15</v>
      </c>
      <c r="C24" s="11">
        <v>460</v>
      </c>
      <c r="D24" s="11">
        <v>269</v>
      </c>
      <c r="E24" s="11">
        <v>181</v>
      </c>
      <c r="F24" s="11">
        <v>7</v>
      </c>
      <c r="G24" s="11">
        <v>3</v>
      </c>
      <c r="H24" s="11">
        <v>501</v>
      </c>
      <c r="I24" s="11">
        <v>329</v>
      </c>
      <c r="J24" s="11">
        <v>160</v>
      </c>
      <c r="K24" s="11">
        <v>10</v>
      </c>
      <c r="L24" s="11">
        <v>2</v>
      </c>
      <c r="M24" s="14">
        <f t="shared" si="0"/>
        <v>8.9130434782608695E-2</v>
      </c>
      <c r="N24" s="14">
        <f t="shared" si="0"/>
        <v>0.22304832713754646</v>
      </c>
      <c r="O24" s="14">
        <f t="shared" si="0"/>
        <v>-0.11602209944751381</v>
      </c>
      <c r="P24" s="14">
        <f t="shared" si="0"/>
        <v>0.42857142857142855</v>
      </c>
      <c r="Q24" s="14">
        <f t="shared" si="0"/>
        <v>-0.33333333333333331</v>
      </c>
    </row>
    <row r="25" spans="2:17" ht="20.149999999999999" customHeight="1" thickBot="1" x14ac:dyDescent="0.35">
      <c r="B25" s="6" t="s">
        <v>16</v>
      </c>
      <c r="C25" s="11">
        <v>97</v>
      </c>
      <c r="D25" s="11">
        <v>40</v>
      </c>
      <c r="E25" s="11">
        <v>48</v>
      </c>
      <c r="F25" s="11">
        <v>6</v>
      </c>
      <c r="G25" s="11">
        <v>3</v>
      </c>
      <c r="H25" s="11">
        <v>107</v>
      </c>
      <c r="I25" s="11">
        <v>38</v>
      </c>
      <c r="J25" s="11">
        <v>65</v>
      </c>
      <c r="K25" s="11">
        <v>3</v>
      </c>
      <c r="L25" s="11">
        <v>1</v>
      </c>
      <c r="M25" s="14">
        <f t="shared" si="0"/>
        <v>0.10309278350515463</v>
      </c>
      <c r="N25" s="14">
        <f t="shared" si="0"/>
        <v>-0.05</v>
      </c>
      <c r="O25" s="14">
        <f t="shared" si="0"/>
        <v>0.35416666666666669</v>
      </c>
      <c r="P25" s="14">
        <f t="shared" si="0"/>
        <v>-0.5</v>
      </c>
      <c r="Q25" s="14">
        <f t="shared" si="0"/>
        <v>-0.66666666666666663</v>
      </c>
    </row>
    <row r="26" spans="2:17" ht="20.149999999999999" customHeight="1" thickBot="1" x14ac:dyDescent="0.35">
      <c r="B26" s="7" t="s">
        <v>17</v>
      </c>
      <c r="C26" s="11">
        <v>379</v>
      </c>
      <c r="D26" s="11">
        <v>176</v>
      </c>
      <c r="E26" s="11">
        <v>187</v>
      </c>
      <c r="F26" s="11">
        <v>12</v>
      </c>
      <c r="G26" s="11">
        <v>4</v>
      </c>
      <c r="H26" s="11">
        <v>341</v>
      </c>
      <c r="I26" s="11">
        <v>140</v>
      </c>
      <c r="J26" s="11">
        <v>191</v>
      </c>
      <c r="K26" s="11">
        <v>7</v>
      </c>
      <c r="L26" s="11">
        <v>3</v>
      </c>
      <c r="M26" s="14">
        <f t="shared" si="0"/>
        <v>-0.10026385224274406</v>
      </c>
      <c r="N26" s="14">
        <f t="shared" si="0"/>
        <v>-0.20454545454545456</v>
      </c>
      <c r="O26" s="14">
        <f t="shared" si="0"/>
        <v>2.1390374331550801E-2</v>
      </c>
      <c r="P26" s="14">
        <f t="shared" si="0"/>
        <v>-0.41666666666666669</v>
      </c>
      <c r="Q26" s="14">
        <f t="shared" si="0"/>
        <v>-0.25</v>
      </c>
    </row>
    <row r="27" spans="2:17" ht="20.149999999999999" customHeight="1" thickBot="1" x14ac:dyDescent="0.35">
      <c r="B27" s="8" t="s">
        <v>18</v>
      </c>
      <c r="C27" s="11">
        <v>34</v>
      </c>
      <c r="D27" s="11">
        <v>12</v>
      </c>
      <c r="E27" s="11">
        <v>20</v>
      </c>
      <c r="F27" s="11">
        <v>2</v>
      </c>
      <c r="G27" s="11">
        <v>0</v>
      </c>
      <c r="H27" s="11">
        <v>69</v>
      </c>
      <c r="I27" s="11">
        <v>34</v>
      </c>
      <c r="J27" s="11">
        <v>35</v>
      </c>
      <c r="K27" s="11">
        <v>0</v>
      </c>
      <c r="L27" s="11">
        <v>0</v>
      </c>
      <c r="M27" s="14">
        <f t="shared" si="0"/>
        <v>1.0294117647058822</v>
      </c>
      <c r="N27" s="14">
        <f t="shared" si="0"/>
        <v>1.8333333333333333</v>
      </c>
      <c r="O27" s="14">
        <f t="shared" si="0"/>
        <v>0.75</v>
      </c>
      <c r="P27" s="14">
        <f t="shared" si="0"/>
        <v>-1</v>
      </c>
      <c r="Q27" s="14" t="str">
        <f t="shared" si="0"/>
        <v>-</v>
      </c>
    </row>
    <row r="28" spans="2:17" ht="20.149999999999999" customHeight="1" thickBot="1" x14ac:dyDescent="0.35">
      <c r="B28" s="9" t="s">
        <v>19</v>
      </c>
      <c r="C28" s="12">
        <f>SUM(C11:C27)</f>
        <v>7352</v>
      </c>
      <c r="D28" s="12">
        <f t="shared" ref="D28:G28" si="1">SUM(D11:D27)</f>
        <v>4351</v>
      </c>
      <c r="E28" s="12">
        <f t="shared" si="1"/>
        <v>2339</v>
      </c>
      <c r="F28" s="12">
        <f t="shared" si="1"/>
        <v>487</v>
      </c>
      <c r="G28" s="12">
        <f t="shared" si="1"/>
        <v>175</v>
      </c>
      <c r="H28" s="12">
        <f>SUM(H11:H27)</f>
        <v>7381</v>
      </c>
      <c r="I28" s="12">
        <f t="shared" ref="I28:L28" si="2">SUM(I11:I27)</f>
        <v>4364</v>
      </c>
      <c r="J28" s="12">
        <f t="shared" si="2"/>
        <v>2404</v>
      </c>
      <c r="K28" s="12">
        <f t="shared" si="2"/>
        <v>461</v>
      </c>
      <c r="L28" s="12">
        <f t="shared" si="2"/>
        <v>152</v>
      </c>
      <c r="M28" s="15">
        <f t="shared" si="0"/>
        <v>3.9445048966267682E-3</v>
      </c>
      <c r="N28" s="15">
        <f t="shared" si="0"/>
        <v>2.9878188922086877E-3</v>
      </c>
      <c r="O28" s="15">
        <f t="shared" si="0"/>
        <v>2.7789653698161606E-2</v>
      </c>
      <c r="P28" s="15">
        <f t="shared" si="0"/>
        <v>-5.3388090349075976E-2</v>
      </c>
      <c r="Q28" s="15">
        <f t="shared" si="0"/>
        <v>-0.13142857142857142</v>
      </c>
    </row>
    <row r="29" spans="2:17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8.6132812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8.6132812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15234375" bestFit="1" customWidth="1"/>
    <col min="14" max="15" width="12.4609375" bestFit="1" customWidth="1"/>
    <col min="16" max="16" width="10.15234375" bestFit="1" customWidth="1"/>
    <col min="17" max="17" width="12" bestFit="1" customWidth="1"/>
    <col min="18" max="18" width="20.61328125" customWidth="1"/>
    <col min="19" max="19" width="11.84375" customWidth="1"/>
  </cols>
  <sheetData>
    <row r="9" spans="2:17" ht="44.25" customHeight="1" thickBot="1" x14ac:dyDescent="0.35">
      <c r="C9" s="32" t="s">
        <v>119</v>
      </c>
      <c r="D9" s="33"/>
      <c r="E9" s="33"/>
      <c r="F9" s="33"/>
      <c r="G9" s="33"/>
      <c r="H9" s="32" t="s">
        <v>120</v>
      </c>
      <c r="I9" s="33"/>
      <c r="J9" s="33"/>
      <c r="K9" s="33"/>
      <c r="L9" s="33"/>
      <c r="M9" s="32" t="s">
        <v>122</v>
      </c>
      <c r="N9" s="33"/>
      <c r="O9" s="33"/>
      <c r="P9" s="33"/>
      <c r="Q9" s="33"/>
    </row>
    <row r="10" spans="2:17" ht="44.25" customHeight="1" thickBot="1" x14ac:dyDescent="0.3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49999999999999" customHeight="1" thickBot="1" x14ac:dyDescent="0.35">
      <c r="B11" s="5" t="s">
        <v>2</v>
      </c>
      <c r="C11" s="21">
        <v>1774</v>
      </c>
      <c r="D11" s="21">
        <v>853</v>
      </c>
      <c r="E11" s="21">
        <v>240</v>
      </c>
      <c r="F11" s="21">
        <v>508</v>
      </c>
      <c r="G11" s="21">
        <v>173</v>
      </c>
      <c r="H11" s="21">
        <v>1638</v>
      </c>
      <c r="I11" s="21">
        <v>785</v>
      </c>
      <c r="J11" s="21">
        <v>320</v>
      </c>
      <c r="K11" s="21">
        <v>420</v>
      </c>
      <c r="L11" s="21">
        <v>113</v>
      </c>
      <c r="M11" s="14">
        <f>IF(C11=0,"-",(H11-C11)/C11)</f>
        <v>-7.6662908680947009E-2</v>
      </c>
      <c r="N11" s="14">
        <f>IF(D11=0,"-",(I11-D11)/D11)</f>
        <v>-7.9718640093786639E-2</v>
      </c>
      <c r="O11" s="14">
        <f>IF(E11=0,"-",(J11-E11)/E11)</f>
        <v>0.33333333333333331</v>
      </c>
      <c r="P11" s="14">
        <f>IF(F11=0,"-",(K11-F11)/F11)</f>
        <v>-0.17322834645669291</v>
      </c>
      <c r="Q11" s="14">
        <f>IF(G11=0,"-",(L11-G11)/G11)</f>
        <v>-0.34682080924855491</v>
      </c>
    </row>
    <row r="12" spans="2:17" ht="20.149999999999999" customHeight="1" thickBot="1" x14ac:dyDescent="0.35">
      <c r="B12" s="6" t="s">
        <v>3</v>
      </c>
      <c r="C12" s="21">
        <v>273</v>
      </c>
      <c r="D12" s="21">
        <v>115</v>
      </c>
      <c r="E12" s="21">
        <v>110</v>
      </c>
      <c r="F12" s="21">
        <v>25</v>
      </c>
      <c r="G12" s="21">
        <v>23</v>
      </c>
      <c r="H12" s="21">
        <v>228</v>
      </c>
      <c r="I12" s="21">
        <v>83</v>
      </c>
      <c r="J12" s="21">
        <v>89</v>
      </c>
      <c r="K12" s="21">
        <v>31</v>
      </c>
      <c r="L12" s="21">
        <v>25</v>
      </c>
      <c r="M12" s="14">
        <f t="shared" ref="M12:Q28" si="0">IF(C12=0,"-",(H12-C12)/C12)</f>
        <v>-0.16483516483516483</v>
      </c>
      <c r="N12" s="14">
        <f t="shared" si="0"/>
        <v>-0.27826086956521739</v>
      </c>
      <c r="O12" s="14">
        <f t="shared" si="0"/>
        <v>-0.19090909090909092</v>
      </c>
      <c r="P12" s="14">
        <f t="shared" si="0"/>
        <v>0.24</v>
      </c>
      <c r="Q12" s="14">
        <f t="shared" si="0"/>
        <v>8.6956521739130432E-2</v>
      </c>
    </row>
    <row r="13" spans="2:17" ht="20.149999999999999" customHeight="1" thickBot="1" x14ac:dyDescent="0.35">
      <c r="B13" s="6" t="s">
        <v>4</v>
      </c>
      <c r="C13" s="21">
        <v>209</v>
      </c>
      <c r="D13" s="21">
        <v>147</v>
      </c>
      <c r="E13" s="21">
        <v>20</v>
      </c>
      <c r="F13" s="21">
        <v>32</v>
      </c>
      <c r="G13" s="21">
        <v>10</v>
      </c>
      <c r="H13" s="21">
        <v>293</v>
      </c>
      <c r="I13" s="21">
        <v>218</v>
      </c>
      <c r="J13" s="21">
        <v>24</v>
      </c>
      <c r="K13" s="21">
        <v>38</v>
      </c>
      <c r="L13" s="21">
        <v>13</v>
      </c>
      <c r="M13" s="14">
        <f t="shared" si="0"/>
        <v>0.40191387559808611</v>
      </c>
      <c r="N13" s="14">
        <f t="shared" si="0"/>
        <v>0.48299319727891155</v>
      </c>
      <c r="O13" s="14">
        <f t="shared" si="0"/>
        <v>0.2</v>
      </c>
      <c r="P13" s="14">
        <f t="shared" si="0"/>
        <v>0.1875</v>
      </c>
      <c r="Q13" s="14">
        <f t="shared" si="0"/>
        <v>0.3</v>
      </c>
    </row>
    <row r="14" spans="2:17" ht="20.149999999999999" customHeight="1" thickBot="1" x14ac:dyDescent="0.35">
      <c r="B14" s="6" t="s">
        <v>5</v>
      </c>
      <c r="C14" s="21">
        <v>267</v>
      </c>
      <c r="D14" s="21">
        <v>136</v>
      </c>
      <c r="E14" s="21">
        <v>75</v>
      </c>
      <c r="F14" s="21">
        <v>31</v>
      </c>
      <c r="G14" s="21">
        <v>25</v>
      </c>
      <c r="H14" s="21">
        <v>250</v>
      </c>
      <c r="I14" s="21">
        <v>122</v>
      </c>
      <c r="J14" s="21">
        <v>83</v>
      </c>
      <c r="K14" s="21">
        <v>28</v>
      </c>
      <c r="L14" s="21">
        <v>17</v>
      </c>
      <c r="M14" s="14">
        <f t="shared" si="0"/>
        <v>-6.3670411985018729E-2</v>
      </c>
      <c r="N14" s="14">
        <f t="shared" si="0"/>
        <v>-0.10294117647058823</v>
      </c>
      <c r="O14" s="14">
        <f t="shared" si="0"/>
        <v>0.10666666666666667</v>
      </c>
      <c r="P14" s="14">
        <f t="shared" si="0"/>
        <v>-9.6774193548387094E-2</v>
      </c>
      <c r="Q14" s="14">
        <f t="shared" si="0"/>
        <v>-0.32</v>
      </c>
    </row>
    <row r="15" spans="2:17" ht="20.149999999999999" customHeight="1" thickBot="1" x14ac:dyDescent="0.35">
      <c r="B15" s="6" t="s">
        <v>6</v>
      </c>
      <c r="C15" s="21">
        <v>201</v>
      </c>
      <c r="D15" s="21">
        <v>104</v>
      </c>
      <c r="E15" s="21">
        <v>24</v>
      </c>
      <c r="F15" s="21">
        <v>61</v>
      </c>
      <c r="G15" s="21">
        <v>12</v>
      </c>
      <c r="H15" s="21">
        <v>175</v>
      </c>
      <c r="I15" s="21">
        <v>98</v>
      </c>
      <c r="J15" s="21">
        <v>32</v>
      </c>
      <c r="K15" s="21">
        <v>40</v>
      </c>
      <c r="L15" s="21">
        <v>5</v>
      </c>
      <c r="M15" s="14">
        <f t="shared" si="0"/>
        <v>-0.12935323383084577</v>
      </c>
      <c r="N15" s="14">
        <f t="shared" si="0"/>
        <v>-5.7692307692307696E-2</v>
      </c>
      <c r="O15" s="14">
        <f t="shared" si="0"/>
        <v>0.33333333333333331</v>
      </c>
      <c r="P15" s="14">
        <f t="shared" si="0"/>
        <v>-0.34426229508196721</v>
      </c>
      <c r="Q15" s="14">
        <f t="shared" si="0"/>
        <v>-0.58333333333333337</v>
      </c>
    </row>
    <row r="16" spans="2:17" ht="20.149999999999999" customHeight="1" thickBot="1" x14ac:dyDescent="0.35">
      <c r="B16" s="6" t="s">
        <v>7</v>
      </c>
      <c r="C16" s="21">
        <v>66</v>
      </c>
      <c r="D16" s="21">
        <v>33</v>
      </c>
      <c r="E16" s="21">
        <v>11</v>
      </c>
      <c r="F16" s="21">
        <v>14</v>
      </c>
      <c r="G16" s="21">
        <v>8</v>
      </c>
      <c r="H16" s="21">
        <v>68</v>
      </c>
      <c r="I16" s="21">
        <v>38</v>
      </c>
      <c r="J16" s="21">
        <v>8</v>
      </c>
      <c r="K16" s="21">
        <v>17</v>
      </c>
      <c r="L16" s="21">
        <v>5</v>
      </c>
      <c r="M16" s="14">
        <f t="shared" si="0"/>
        <v>3.0303030303030304E-2</v>
      </c>
      <c r="N16" s="14">
        <f t="shared" si="0"/>
        <v>0.15151515151515152</v>
      </c>
      <c r="O16" s="14">
        <f t="shared" si="0"/>
        <v>-0.27272727272727271</v>
      </c>
      <c r="P16" s="14">
        <f t="shared" si="0"/>
        <v>0.21428571428571427</v>
      </c>
      <c r="Q16" s="14">
        <f t="shared" si="0"/>
        <v>-0.375</v>
      </c>
    </row>
    <row r="17" spans="2:17" ht="20.149999999999999" customHeight="1" thickBot="1" x14ac:dyDescent="0.35">
      <c r="B17" s="6" t="s">
        <v>8</v>
      </c>
      <c r="C17" s="21">
        <v>339</v>
      </c>
      <c r="D17" s="21">
        <v>178</v>
      </c>
      <c r="E17" s="21">
        <v>71</v>
      </c>
      <c r="F17" s="21">
        <v>65</v>
      </c>
      <c r="G17" s="21">
        <v>25</v>
      </c>
      <c r="H17" s="21">
        <v>322</v>
      </c>
      <c r="I17" s="21">
        <v>176</v>
      </c>
      <c r="J17" s="21">
        <v>61</v>
      </c>
      <c r="K17" s="21">
        <v>66</v>
      </c>
      <c r="L17" s="21">
        <v>19</v>
      </c>
      <c r="M17" s="14">
        <f t="shared" si="0"/>
        <v>-5.0147492625368731E-2</v>
      </c>
      <c r="N17" s="14">
        <f t="shared" si="0"/>
        <v>-1.1235955056179775E-2</v>
      </c>
      <c r="O17" s="14">
        <f t="shared" si="0"/>
        <v>-0.14084507042253522</v>
      </c>
      <c r="P17" s="14">
        <f t="shared" si="0"/>
        <v>1.5384615384615385E-2</v>
      </c>
      <c r="Q17" s="14">
        <f t="shared" si="0"/>
        <v>-0.24</v>
      </c>
    </row>
    <row r="18" spans="2:17" ht="20.149999999999999" customHeight="1" thickBot="1" x14ac:dyDescent="0.35">
      <c r="B18" s="6" t="s">
        <v>9</v>
      </c>
      <c r="C18" s="21">
        <v>367</v>
      </c>
      <c r="D18" s="21">
        <v>188</v>
      </c>
      <c r="E18" s="21">
        <v>58</v>
      </c>
      <c r="F18" s="21">
        <v>86</v>
      </c>
      <c r="G18" s="21">
        <v>35</v>
      </c>
      <c r="H18" s="21">
        <v>347</v>
      </c>
      <c r="I18" s="21">
        <v>171</v>
      </c>
      <c r="J18" s="21">
        <v>64</v>
      </c>
      <c r="K18" s="21">
        <v>77</v>
      </c>
      <c r="L18" s="21">
        <v>35</v>
      </c>
      <c r="M18" s="14">
        <f t="shared" si="0"/>
        <v>-5.4495912806539509E-2</v>
      </c>
      <c r="N18" s="14">
        <f t="shared" si="0"/>
        <v>-9.0425531914893623E-2</v>
      </c>
      <c r="O18" s="14">
        <f t="shared" si="0"/>
        <v>0.10344827586206896</v>
      </c>
      <c r="P18" s="14">
        <f t="shared" si="0"/>
        <v>-0.10465116279069768</v>
      </c>
      <c r="Q18" s="14">
        <f t="shared" si="0"/>
        <v>0</v>
      </c>
    </row>
    <row r="19" spans="2:17" ht="20.149999999999999" customHeight="1" thickBot="1" x14ac:dyDescent="0.35">
      <c r="B19" s="6" t="s">
        <v>10</v>
      </c>
      <c r="C19" s="21">
        <v>1478</v>
      </c>
      <c r="D19" s="21">
        <v>516</v>
      </c>
      <c r="E19" s="21">
        <v>367</v>
      </c>
      <c r="F19" s="21">
        <v>343</v>
      </c>
      <c r="G19" s="21">
        <v>252</v>
      </c>
      <c r="H19" s="21">
        <v>1498</v>
      </c>
      <c r="I19" s="21">
        <v>513</v>
      </c>
      <c r="J19" s="21">
        <v>454</v>
      </c>
      <c r="K19" s="21">
        <v>332</v>
      </c>
      <c r="L19" s="21">
        <v>199</v>
      </c>
      <c r="M19" s="14">
        <f t="shared" si="0"/>
        <v>1.3531799729364006E-2</v>
      </c>
      <c r="N19" s="14">
        <f t="shared" si="0"/>
        <v>-5.8139534883720929E-3</v>
      </c>
      <c r="O19" s="14">
        <f t="shared" si="0"/>
        <v>0.23705722070844687</v>
      </c>
      <c r="P19" s="14">
        <f t="shared" si="0"/>
        <v>-3.2069970845481049E-2</v>
      </c>
      <c r="Q19" s="14">
        <f t="shared" si="0"/>
        <v>-0.21031746031746032</v>
      </c>
    </row>
    <row r="20" spans="2:17" ht="20.149999999999999" customHeight="1" thickBot="1" x14ac:dyDescent="0.35">
      <c r="B20" s="6" t="s">
        <v>11</v>
      </c>
      <c r="C20" s="21">
        <v>1020</v>
      </c>
      <c r="D20" s="21">
        <v>494</v>
      </c>
      <c r="E20" s="21">
        <v>224</v>
      </c>
      <c r="F20" s="21">
        <v>211</v>
      </c>
      <c r="G20" s="21">
        <v>91</v>
      </c>
      <c r="H20" s="21">
        <v>876</v>
      </c>
      <c r="I20" s="21">
        <v>401</v>
      </c>
      <c r="J20" s="21">
        <v>218</v>
      </c>
      <c r="K20" s="21">
        <v>165</v>
      </c>
      <c r="L20" s="21">
        <v>92</v>
      </c>
      <c r="M20" s="14">
        <f t="shared" si="0"/>
        <v>-0.14117647058823529</v>
      </c>
      <c r="N20" s="14">
        <f t="shared" si="0"/>
        <v>-0.18825910931174089</v>
      </c>
      <c r="O20" s="14">
        <f t="shared" si="0"/>
        <v>-2.6785714285714284E-2</v>
      </c>
      <c r="P20" s="14">
        <f t="shared" si="0"/>
        <v>-0.21800947867298578</v>
      </c>
      <c r="Q20" s="14">
        <f t="shared" si="0"/>
        <v>1.098901098901099E-2</v>
      </c>
    </row>
    <row r="21" spans="2:17" ht="20.149999999999999" customHeight="1" thickBot="1" x14ac:dyDescent="0.35">
      <c r="B21" s="6" t="s">
        <v>12</v>
      </c>
      <c r="C21" s="21">
        <v>116</v>
      </c>
      <c r="D21" s="21">
        <v>87</v>
      </c>
      <c r="E21" s="21">
        <v>17</v>
      </c>
      <c r="F21" s="21">
        <v>11</v>
      </c>
      <c r="G21" s="21">
        <v>1</v>
      </c>
      <c r="H21" s="21">
        <v>109</v>
      </c>
      <c r="I21" s="21">
        <v>77</v>
      </c>
      <c r="J21" s="21">
        <v>17</v>
      </c>
      <c r="K21" s="21">
        <v>13</v>
      </c>
      <c r="L21" s="21">
        <v>2</v>
      </c>
      <c r="M21" s="14">
        <f t="shared" si="0"/>
        <v>-6.0344827586206899E-2</v>
      </c>
      <c r="N21" s="14">
        <f t="shared" si="0"/>
        <v>-0.11494252873563218</v>
      </c>
      <c r="O21" s="14">
        <f t="shared" si="0"/>
        <v>0</v>
      </c>
      <c r="P21" s="14">
        <f t="shared" si="0"/>
        <v>0.18181818181818182</v>
      </c>
      <c r="Q21" s="14">
        <f t="shared" si="0"/>
        <v>1</v>
      </c>
    </row>
    <row r="22" spans="2:17" ht="20.149999999999999" customHeight="1" thickBot="1" x14ac:dyDescent="0.35">
      <c r="B22" s="6" t="s">
        <v>13</v>
      </c>
      <c r="C22" s="21">
        <v>302</v>
      </c>
      <c r="D22" s="21">
        <v>176</v>
      </c>
      <c r="E22" s="21">
        <v>48</v>
      </c>
      <c r="F22" s="21">
        <v>65</v>
      </c>
      <c r="G22" s="21">
        <v>13</v>
      </c>
      <c r="H22" s="21">
        <v>357</v>
      </c>
      <c r="I22" s="21">
        <v>205</v>
      </c>
      <c r="J22" s="21">
        <v>52</v>
      </c>
      <c r="K22" s="21">
        <v>75</v>
      </c>
      <c r="L22" s="21">
        <v>25</v>
      </c>
      <c r="M22" s="14">
        <f t="shared" si="0"/>
        <v>0.18211920529801323</v>
      </c>
      <c r="N22" s="14">
        <f t="shared" si="0"/>
        <v>0.16477272727272727</v>
      </c>
      <c r="O22" s="14">
        <f t="shared" si="0"/>
        <v>8.3333333333333329E-2</v>
      </c>
      <c r="P22" s="14">
        <f t="shared" si="0"/>
        <v>0.15384615384615385</v>
      </c>
      <c r="Q22" s="14">
        <f t="shared" si="0"/>
        <v>0.92307692307692313</v>
      </c>
    </row>
    <row r="23" spans="2:17" ht="20.149999999999999" customHeight="1" thickBot="1" x14ac:dyDescent="0.35">
      <c r="B23" s="6" t="s">
        <v>14</v>
      </c>
      <c r="C23" s="21">
        <v>1441</v>
      </c>
      <c r="D23" s="21">
        <v>566</v>
      </c>
      <c r="E23" s="21">
        <v>478</v>
      </c>
      <c r="F23" s="21">
        <v>210</v>
      </c>
      <c r="G23" s="21">
        <v>187</v>
      </c>
      <c r="H23" s="21">
        <v>1335</v>
      </c>
      <c r="I23" s="21">
        <v>546</v>
      </c>
      <c r="J23" s="21">
        <v>435</v>
      </c>
      <c r="K23" s="21">
        <v>205</v>
      </c>
      <c r="L23" s="21">
        <v>149</v>
      </c>
      <c r="M23" s="14">
        <f t="shared" si="0"/>
        <v>-7.356002775850104E-2</v>
      </c>
      <c r="N23" s="14">
        <f t="shared" si="0"/>
        <v>-3.5335689045936397E-2</v>
      </c>
      <c r="O23" s="14">
        <f t="shared" si="0"/>
        <v>-8.9958158995815898E-2</v>
      </c>
      <c r="P23" s="14">
        <f t="shared" si="0"/>
        <v>-2.3809523809523808E-2</v>
      </c>
      <c r="Q23" s="14">
        <f t="shared" si="0"/>
        <v>-0.20320855614973263</v>
      </c>
    </row>
    <row r="24" spans="2:17" ht="20.149999999999999" customHeight="1" thickBot="1" x14ac:dyDescent="0.35">
      <c r="B24" s="6" t="s">
        <v>15</v>
      </c>
      <c r="C24" s="21">
        <v>183</v>
      </c>
      <c r="D24" s="21">
        <v>71</v>
      </c>
      <c r="E24" s="21">
        <v>70</v>
      </c>
      <c r="F24" s="21">
        <v>27</v>
      </c>
      <c r="G24" s="21">
        <v>15</v>
      </c>
      <c r="H24" s="21">
        <v>188</v>
      </c>
      <c r="I24" s="21">
        <v>57</v>
      </c>
      <c r="J24" s="21">
        <v>84</v>
      </c>
      <c r="K24" s="21">
        <v>26</v>
      </c>
      <c r="L24" s="21">
        <v>21</v>
      </c>
      <c r="M24" s="14">
        <f t="shared" si="0"/>
        <v>2.7322404371584699E-2</v>
      </c>
      <c r="N24" s="14">
        <f t="shared" si="0"/>
        <v>-0.19718309859154928</v>
      </c>
      <c r="O24" s="14">
        <f t="shared" si="0"/>
        <v>0.2</v>
      </c>
      <c r="P24" s="14">
        <f t="shared" si="0"/>
        <v>-3.7037037037037035E-2</v>
      </c>
      <c r="Q24" s="14">
        <f t="shared" si="0"/>
        <v>0.4</v>
      </c>
    </row>
    <row r="25" spans="2:17" ht="20.149999999999999" customHeight="1" thickBot="1" x14ac:dyDescent="0.35">
      <c r="B25" s="6" t="s">
        <v>16</v>
      </c>
      <c r="C25" s="21">
        <v>109</v>
      </c>
      <c r="D25" s="21">
        <v>50</v>
      </c>
      <c r="E25" s="21">
        <v>44</v>
      </c>
      <c r="F25" s="21">
        <v>9</v>
      </c>
      <c r="G25" s="21">
        <v>6</v>
      </c>
      <c r="H25" s="21">
        <v>126</v>
      </c>
      <c r="I25" s="21">
        <v>57</v>
      </c>
      <c r="J25" s="21">
        <v>55</v>
      </c>
      <c r="K25" s="21">
        <v>9</v>
      </c>
      <c r="L25" s="21">
        <v>5</v>
      </c>
      <c r="M25" s="14">
        <f t="shared" si="0"/>
        <v>0.15596330275229359</v>
      </c>
      <c r="N25" s="14">
        <f t="shared" si="0"/>
        <v>0.14000000000000001</v>
      </c>
      <c r="O25" s="14">
        <f t="shared" si="0"/>
        <v>0.25</v>
      </c>
      <c r="P25" s="14">
        <f t="shared" si="0"/>
        <v>0</v>
      </c>
      <c r="Q25" s="14">
        <f t="shared" si="0"/>
        <v>-0.16666666666666666</v>
      </c>
    </row>
    <row r="26" spans="2:17" ht="20.149999999999999" customHeight="1" thickBot="1" x14ac:dyDescent="0.35">
      <c r="B26" s="7" t="s">
        <v>17</v>
      </c>
      <c r="C26" s="21">
        <v>358</v>
      </c>
      <c r="D26" s="21">
        <v>161</v>
      </c>
      <c r="E26" s="21">
        <v>154</v>
      </c>
      <c r="F26" s="21">
        <v>25</v>
      </c>
      <c r="G26" s="21">
        <v>18</v>
      </c>
      <c r="H26" s="21">
        <v>422</v>
      </c>
      <c r="I26" s="21">
        <v>175</v>
      </c>
      <c r="J26" s="21">
        <v>168</v>
      </c>
      <c r="K26" s="21">
        <v>39</v>
      </c>
      <c r="L26" s="21">
        <v>40</v>
      </c>
      <c r="M26" s="14">
        <f t="shared" si="0"/>
        <v>0.1787709497206704</v>
      </c>
      <c r="N26" s="14">
        <f t="shared" si="0"/>
        <v>8.6956521739130432E-2</v>
      </c>
      <c r="O26" s="14">
        <f t="shared" si="0"/>
        <v>9.0909090909090912E-2</v>
      </c>
      <c r="P26" s="14">
        <f t="shared" si="0"/>
        <v>0.56000000000000005</v>
      </c>
      <c r="Q26" s="14">
        <f t="shared" si="0"/>
        <v>1.2222222222222223</v>
      </c>
    </row>
    <row r="27" spans="2:17" ht="20.149999999999999" customHeight="1" thickBot="1" x14ac:dyDescent="0.35">
      <c r="B27" s="8" t="s">
        <v>18</v>
      </c>
      <c r="C27" s="21">
        <v>71</v>
      </c>
      <c r="D27" s="21">
        <v>34</v>
      </c>
      <c r="E27" s="21">
        <v>20</v>
      </c>
      <c r="F27" s="21">
        <v>9</v>
      </c>
      <c r="G27" s="21">
        <v>8</v>
      </c>
      <c r="H27" s="21">
        <v>75</v>
      </c>
      <c r="I27" s="21">
        <v>35</v>
      </c>
      <c r="J27" s="21">
        <v>15</v>
      </c>
      <c r="K27" s="21">
        <v>13</v>
      </c>
      <c r="L27" s="21">
        <v>12</v>
      </c>
      <c r="M27" s="14">
        <f t="shared" si="0"/>
        <v>5.6338028169014086E-2</v>
      </c>
      <c r="N27" s="14">
        <f t="shared" si="0"/>
        <v>2.9411764705882353E-2</v>
      </c>
      <c r="O27" s="14">
        <f t="shared" si="0"/>
        <v>-0.25</v>
      </c>
      <c r="P27" s="14">
        <f t="shared" si="0"/>
        <v>0.44444444444444442</v>
      </c>
      <c r="Q27" s="14">
        <f t="shared" si="0"/>
        <v>0.5</v>
      </c>
    </row>
    <row r="28" spans="2:17" ht="20.149999999999999" customHeight="1" thickBot="1" x14ac:dyDescent="0.35">
      <c r="B28" s="9" t="s">
        <v>19</v>
      </c>
      <c r="C28" s="12">
        <f>SUM(C11:C27)</f>
        <v>8574</v>
      </c>
      <c r="D28" s="12">
        <f t="shared" ref="D28:G28" si="1">SUM(D11:D27)</f>
        <v>3909</v>
      </c>
      <c r="E28" s="12">
        <f t="shared" si="1"/>
        <v>2031</v>
      </c>
      <c r="F28" s="12">
        <f t="shared" si="1"/>
        <v>1732</v>
      </c>
      <c r="G28" s="12">
        <f t="shared" si="1"/>
        <v>902</v>
      </c>
      <c r="H28" s="12">
        <f>SUM(H11:H27)</f>
        <v>8307</v>
      </c>
      <c r="I28" s="12">
        <f t="shared" ref="I28:L28" si="2">SUM(I11:I27)</f>
        <v>3757</v>
      </c>
      <c r="J28" s="12">
        <f t="shared" si="2"/>
        <v>2179</v>
      </c>
      <c r="K28" s="12">
        <f t="shared" si="2"/>
        <v>1594</v>
      </c>
      <c r="L28" s="12">
        <f t="shared" si="2"/>
        <v>777</v>
      </c>
      <c r="M28" s="15">
        <f t="shared" si="0"/>
        <v>-3.1140657802659202E-2</v>
      </c>
      <c r="N28" s="15">
        <f t="shared" si="0"/>
        <v>-3.8884625223842416E-2</v>
      </c>
      <c r="O28" s="15">
        <f t="shared" si="0"/>
        <v>7.2870507139340221E-2</v>
      </c>
      <c r="P28" s="15">
        <f t="shared" si="0"/>
        <v>-7.9676674364896075E-2</v>
      </c>
      <c r="Q28" s="15">
        <f t="shared" si="0"/>
        <v>-0.13858093126385809</v>
      </c>
    </row>
    <row r="29" spans="2:17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3" width="15.765625" customWidth="1"/>
    <col min="4" max="4" width="14.15234375" bestFit="1" customWidth="1"/>
    <col min="5" max="5" width="16.4609375" customWidth="1"/>
    <col min="6" max="6" width="13.84375" bestFit="1" customWidth="1"/>
    <col min="7" max="7" width="16" customWidth="1"/>
    <col min="8" max="8" width="14.15234375" bestFit="1" customWidth="1"/>
    <col min="9" max="9" width="16.15234375" customWidth="1"/>
    <col min="10" max="10" width="13.84375" bestFit="1" customWidth="1"/>
    <col min="11" max="11" width="16.15234375" customWidth="1"/>
    <col min="12" max="12" width="14.15234375" bestFit="1" customWidth="1"/>
    <col min="13" max="13" width="16.15234375" customWidth="1"/>
    <col min="14" max="14" width="13.84375" bestFit="1" customWidth="1"/>
    <col min="15" max="18" width="20.61328125" customWidth="1"/>
    <col min="19" max="19" width="11.84375" customWidth="1"/>
  </cols>
  <sheetData>
    <row r="9" spans="2:14" ht="44.25" customHeight="1" thickBot="1" x14ac:dyDescent="0.35">
      <c r="C9" s="32" t="s">
        <v>119</v>
      </c>
      <c r="D9" s="33"/>
      <c r="E9" s="33"/>
      <c r="F9" s="33"/>
      <c r="G9" s="32" t="s">
        <v>120</v>
      </c>
      <c r="H9" s="33"/>
      <c r="I9" s="33"/>
      <c r="J9" s="33"/>
      <c r="K9" s="32" t="s">
        <v>122</v>
      </c>
      <c r="L9" s="33"/>
      <c r="M9" s="33"/>
      <c r="N9" s="33"/>
    </row>
    <row r="10" spans="2:14" ht="44.25" customHeight="1" thickBot="1" x14ac:dyDescent="0.35">
      <c r="C10" s="10" t="s">
        <v>57</v>
      </c>
      <c r="D10" s="10" t="s">
        <v>58</v>
      </c>
      <c r="E10" s="10" t="s">
        <v>59</v>
      </c>
      <c r="F10" s="10" t="s">
        <v>60</v>
      </c>
      <c r="G10" s="10" t="s">
        <v>57</v>
      </c>
      <c r="H10" s="10" t="s">
        <v>58</v>
      </c>
      <c r="I10" s="10" t="s">
        <v>59</v>
      </c>
      <c r="J10" s="10" t="s">
        <v>60</v>
      </c>
      <c r="K10" s="10" t="s">
        <v>57</v>
      </c>
      <c r="L10" s="10" t="s">
        <v>58</v>
      </c>
      <c r="M10" s="10" t="s">
        <v>59</v>
      </c>
      <c r="N10" s="10" t="s">
        <v>60</v>
      </c>
    </row>
    <row r="11" spans="2:14" ht="20.149999999999999" customHeight="1" thickBot="1" x14ac:dyDescent="0.35">
      <c r="B11" s="5" t="s">
        <v>2</v>
      </c>
      <c r="C11" s="11">
        <f>SUM(D11:E11)</f>
        <v>1092</v>
      </c>
      <c r="D11" s="21">
        <v>703</v>
      </c>
      <c r="E11" s="21">
        <v>389</v>
      </c>
      <c r="F11" s="21">
        <v>677</v>
      </c>
      <c r="G11" s="11">
        <f>SUM(H11:I11)</f>
        <v>1105</v>
      </c>
      <c r="H11" s="21">
        <v>700</v>
      </c>
      <c r="I11" s="21">
        <v>405</v>
      </c>
      <c r="J11" s="21">
        <v>524</v>
      </c>
      <c r="K11" s="14">
        <f>IF(C11=0,"-",(G11-C11)/C11)</f>
        <v>1.1904761904761904E-2</v>
      </c>
      <c r="L11" s="14">
        <f>IF(D11=0,"-",(H11-D11)/D11)</f>
        <v>-4.2674253200568994E-3</v>
      </c>
      <c r="M11" s="14">
        <f>IF(E11=0,"-",(I11-E11)/E11)</f>
        <v>4.1131105398457581E-2</v>
      </c>
      <c r="N11" s="14">
        <f>IF(F11=0,"-",(J11-F11)/F11)</f>
        <v>-0.22599704579025109</v>
      </c>
    </row>
    <row r="12" spans="2:14" ht="20.149999999999999" customHeight="1" thickBot="1" x14ac:dyDescent="0.35">
      <c r="B12" s="6" t="s">
        <v>3</v>
      </c>
      <c r="C12" s="11">
        <f t="shared" ref="C12:C27" si="0">SUM(D12:E12)</f>
        <v>225</v>
      </c>
      <c r="D12" s="21">
        <v>131</v>
      </c>
      <c r="E12" s="21">
        <v>94</v>
      </c>
      <c r="F12" s="21">
        <v>45</v>
      </c>
      <c r="G12" s="11">
        <f t="shared" ref="G12:G27" si="1">SUM(H12:I12)</f>
        <v>172</v>
      </c>
      <c r="H12" s="21">
        <v>114</v>
      </c>
      <c r="I12" s="21">
        <v>58</v>
      </c>
      <c r="J12" s="21">
        <v>55</v>
      </c>
      <c r="K12" s="14">
        <f t="shared" ref="K12:N28" si="2">IF(C12=0,"-",(G12-C12)/C12)</f>
        <v>-0.23555555555555555</v>
      </c>
      <c r="L12" s="14">
        <f t="shared" si="2"/>
        <v>-0.12977099236641221</v>
      </c>
      <c r="M12" s="14">
        <f t="shared" si="2"/>
        <v>-0.38297872340425532</v>
      </c>
      <c r="N12" s="14">
        <f t="shared" si="2"/>
        <v>0.22222222222222221</v>
      </c>
    </row>
    <row r="13" spans="2:14" ht="20.149999999999999" customHeight="1" thickBot="1" x14ac:dyDescent="0.35">
      <c r="B13" s="6" t="s">
        <v>4</v>
      </c>
      <c r="C13" s="11">
        <f t="shared" si="0"/>
        <v>165</v>
      </c>
      <c r="D13" s="21">
        <v>108</v>
      </c>
      <c r="E13" s="21">
        <v>57</v>
      </c>
      <c r="F13" s="21">
        <v>42</v>
      </c>
      <c r="G13" s="11">
        <f t="shared" si="1"/>
        <v>242</v>
      </c>
      <c r="H13" s="21">
        <v>153</v>
      </c>
      <c r="I13" s="21">
        <v>89</v>
      </c>
      <c r="J13" s="21">
        <v>51</v>
      </c>
      <c r="K13" s="14">
        <f t="shared" si="2"/>
        <v>0.46666666666666667</v>
      </c>
      <c r="L13" s="14">
        <f t="shared" si="2"/>
        <v>0.41666666666666669</v>
      </c>
      <c r="M13" s="14">
        <f t="shared" si="2"/>
        <v>0.56140350877192979</v>
      </c>
      <c r="N13" s="14">
        <f t="shared" si="2"/>
        <v>0.21428571428571427</v>
      </c>
    </row>
    <row r="14" spans="2:14" ht="20.149999999999999" customHeight="1" thickBot="1" x14ac:dyDescent="0.35">
      <c r="B14" s="6" t="s">
        <v>5</v>
      </c>
      <c r="C14" s="11">
        <f t="shared" si="0"/>
        <v>211</v>
      </c>
      <c r="D14" s="21">
        <v>167</v>
      </c>
      <c r="E14" s="21">
        <v>44</v>
      </c>
      <c r="F14" s="21">
        <v>56</v>
      </c>
      <c r="G14" s="11">
        <f t="shared" si="1"/>
        <v>205</v>
      </c>
      <c r="H14" s="21">
        <v>157</v>
      </c>
      <c r="I14" s="21">
        <v>48</v>
      </c>
      <c r="J14" s="21">
        <v>45</v>
      </c>
      <c r="K14" s="14">
        <f t="shared" si="2"/>
        <v>-2.843601895734597E-2</v>
      </c>
      <c r="L14" s="14">
        <f t="shared" si="2"/>
        <v>-5.9880239520958084E-2</v>
      </c>
      <c r="M14" s="14">
        <f t="shared" si="2"/>
        <v>9.0909090909090912E-2</v>
      </c>
      <c r="N14" s="14">
        <f t="shared" si="2"/>
        <v>-0.19642857142857142</v>
      </c>
    </row>
    <row r="15" spans="2:14" ht="20.149999999999999" customHeight="1" thickBot="1" x14ac:dyDescent="0.35">
      <c r="B15" s="6" t="s">
        <v>6</v>
      </c>
      <c r="C15" s="11">
        <f t="shared" si="0"/>
        <v>128</v>
      </c>
      <c r="D15" s="21">
        <v>87</v>
      </c>
      <c r="E15" s="21">
        <v>41</v>
      </c>
      <c r="F15" s="21">
        <v>73</v>
      </c>
      <c r="G15" s="11">
        <f t="shared" si="1"/>
        <v>130</v>
      </c>
      <c r="H15" s="21">
        <v>72</v>
      </c>
      <c r="I15" s="21">
        <v>58</v>
      </c>
      <c r="J15" s="21">
        <v>45</v>
      </c>
      <c r="K15" s="14">
        <f t="shared" si="2"/>
        <v>1.5625E-2</v>
      </c>
      <c r="L15" s="14">
        <f t="shared" si="2"/>
        <v>-0.17241379310344829</v>
      </c>
      <c r="M15" s="14">
        <f t="shared" si="2"/>
        <v>0.41463414634146339</v>
      </c>
      <c r="N15" s="14">
        <f t="shared" si="2"/>
        <v>-0.38356164383561642</v>
      </c>
    </row>
    <row r="16" spans="2:14" ht="20.149999999999999" customHeight="1" thickBot="1" x14ac:dyDescent="0.35">
      <c r="B16" s="6" t="s">
        <v>7</v>
      </c>
      <c r="C16" s="11">
        <f t="shared" si="0"/>
        <v>44</v>
      </c>
      <c r="D16" s="21">
        <v>22</v>
      </c>
      <c r="E16" s="21">
        <v>22</v>
      </c>
      <c r="F16" s="21">
        <v>22</v>
      </c>
      <c r="G16" s="11">
        <f t="shared" si="1"/>
        <v>46</v>
      </c>
      <c r="H16" s="21">
        <v>35</v>
      </c>
      <c r="I16" s="21">
        <v>11</v>
      </c>
      <c r="J16" s="21">
        <v>22</v>
      </c>
      <c r="K16" s="14">
        <f t="shared" si="2"/>
        <v>4.5454545454545456E-2</v>
      </c>
      <c r="L16" s="14">
        <f t="shared" si="2"/>
        <v>0.59090909090909094</v>
      </c>
      <c r="M16" s="14">
        <f t="shared" si="2"/>
        <v>-0.5</v>
      </c>
      <c r="N16" s="14">
        <f t="shared" si="2"/>
        <v>0</v>
      </c>
    </row>
    <row r="17" spans="2:14" ht="20.149999999999999" customHeight="1" thickBot="1" x14ac:dyDescent="0.35">
      <c r="B17" s="6" t="s">
        <v>8</v>
      </c>
      <c r="C17" s="11">
        <f t="shared" si="0"/>
        <v>248</v>
      </c>
      <c r="D17" s="21">
        <v>177</v>
      </c>
      <c r="E17" s="21">
        <v>71</v>
      </c>
      <c r="F17" s="21">
        <v>90</v>
      </c>
      <c r="G17" s="11">
        <f t="shared" si="1"/>
        <v>237</v>
      </c>
      <c r="H17" s="21">
        <v>173</v>
      </c>
      <c r="I17" s="21">
        <v>64</v>
      </c>
      <c r="J17" s="21">
        <v>84</v>
      </c>
      <c r="K17" s="14">
        <f t="shared" si="2"/>
        <v>-4.4354838709677422E-2</v>
      </c>
      <c r="L17" s="14">
        <f t="shared" si="2"/>
        <v>-2.2598870056497175E-2</v>
      </c>
      <c r="M17" s="14">
        <f t="shared" si="2"/>
        <v>-9.8591549295774641E-2</v>
      </c>
      <c r="N17" s="14">
        <f t="shared" si="2"/>
        <v>-6.6666666666666666E-2</v>
      </c>
    </row>
    <row r="18" spans="2:14" ht="20.149999999999999" customHeight="1" thickBot="1" x14ac:dyDescent="0.35">
      <c r="B18" s="6" t="s">
        <v>9</v>
      </c>
      <c r="C18" s="11">
        <f t="shared" si="0"/>
        <v>245</v>
      </c>
      <c r="D18" s="21">
        <v>138</v>
      </c>
      <c r="E18" s="21">
        <v>107</v>
      </c>
      <c r="F18" s="21">
        <v>120</v>
      </c>
      <c r="G18" s="11">
        <f t="shared" si="1"/>
        <v>235</v>
      </c>
      <c r="H18" s="21">
        <v>146</v>
      </c>
      <c r="I18" s="21">
        <v>89</v>
      </c>
      <c r="J18" s="21">
        <v>112</v>
      </c>
      <c r="K18" s="14">
        <f t="shared" si="2"/>
        <v>-4.0816326530612242E-2</v>
      </c>
      <c r="L18" s="14">
        <f t="shared" si="2"/>
        <v>5.7971014492753624E-2</v>
      </c>
      <c r="M18" s="14">
        <f t="shared" si="2"/>
        <v>-0.16822429906542055</v>
      </c>
      <c r="N18" s="14">
        <f t="shared" si="2"/>
        <v>-6.6666666666666666E-2</v>
      </c>
    </row>
    <row r="19" spans="2:14" ht="20.149999999999999" customHeight="1" thickBot="1" x14ac:dyDescent="0.35">
      <c r="B19" s="6" t="s">
        <v>10</v>
      </c>
      <c r="C19" s="11">
        <f t="shared" si="0"/>
        <v>879</v>
      </c>
      <c r="D19" s="21">
        <v>556</v>
      </c>
      <c r="E19" s="21">
        <v>323</v>
      </c>
      <c r="F19" s="21">
        <v>579</v>
      </c>
      <c r="G19" s="11">
        <f t="shared" si="1"/>
        <v>965</v>
      </c>
      <c r="H19" s="21">
        <v>576</v>
      </c>
      <c r="I19" s="21">
        <v>389</v>
      </c>
      <c r="J19" s="21">
        <v>528</v>
      </c>
      <c r="K19" s="14">
        <f t="shared" si="2"/>
        <v>9.7838452787258251E-2</v>
      </c>
      <c r="L19" s="14">
        <f t="shared" si="2"/>
        <v>3.5971223021582732E-2</v>
      </c>
      <c r="M19" s="14">
        <f t="shared" si="2"/>
        <v>0.2043343653250774</v>
      </c>
      <c r="N19" s="14">
        <f t="shared" si="2"/>
        <v>-8.8082901554404139E-2</v>
      </c>
    </row>
    <row r="20" spans="2:14" ht="20.149999999999999" customHeight="1" thickBot="1" x14ac:dyDescent="0.35">
      <c r="B20" s="6" t="s">
        <v>11</v>
      </c>
      <c r="C20" s="11">
        <f t="shared" si="0"/>
        <v>717</v>
      </c>
      <c r="D20" s="21">
        <v>486</v>
      </c>
      <c r="E20" s="21">
        <v>231</v>
      </c>
      <c r="F20" s="21">
        <v>301</v>
      </c>
      <c r="G20" s="11">
        <f t="shared" si="1"/>
        <v>619</v>
      </c>
      <c r="H20" s="21">
        <v>404</v>
      </c>
      <c r="I20" s="21">
        <v>215</v>
      </c>
      <c r="J20" s="21">
        <v>256</v>
      </c>
      <c r="K20" s="14">
        <f t="shared" si="2"/>
        <v>-0.13668061366806136</v>
      </c>
      <c r="L20" s="14">
        <f t="shared" si="2"/>
        <v>-0.16872427983539096</v>
      </c>
      <c r="M20" s="14">
        <f t="shared" si="2"/>
        <v>-6.9264069264069264E-2</v>
      </c>
      <c r="N20" s="14">
        <f t="shared" si="2"/>
        <v>-0.14950166112956811</v>
      </c>
    </row>
    <row r="21" spans="2:14" ht="20.149999999999999" customHeight="1" thickBot="1" x14ac:dyDescent="0.35">
      <c r="B21" s="6" t="s">
        <v>12</v>
      </c>
      <c r="C21" s="11">
        <f t="shared" si="0"/>
        <v>100</v>
      </c>
      <c r="D21" s="21">
        <v>87</v>
      </c>
      <c r="E21" s="21">
        <v>13</v>
      </c>
      <c r="F21" s="21">
        <v>12</v>
      </c>
      <c r="G21" s="11">
        <f t="shared" si="1"/>
        <v>93</v>
      </c>
      <c r="H21" s="21">
        <v>69</v>
      </c>
      <c r="I21" s="21">
        <v>24</v>
      </c>
      <c r="J21" s="21">
        <v>15</v>
      </c>
      <c r="K21" s="14">
        <f t="shared" si="2"/>
        <v>-7.0000000000000007E-2</v>
      </c>
      <c r="L21" s="14">
        <f t="shared" si="2"/>
        <v>-0.20689655172413793</v>
      </c>
      <c r="M21" s="14">
        <f t="shared" si="2"/>
        <v>0.84615384615384615</v>
      </c>
      <c r="N21" s="14">
        <f t="shared" si="2"/>
        <v>0.25</v>
      </c>
    </row>
    <row r="22" spans="2:14" ht="20.149999999999999" customHeight="1" thickBot="1" x14ac:dyDescent="0.35">
      <c r="B22" s="6" t="s">
        <v>13</v>
      </c>
      <c r="C22" s="11">
        <f t="shared" si="0"/>
        <v>219</v>
      </c>
      <c r="D22" s="21">
        <v>130</v>
      </c>
      <c r="E22" s="21">
        <v>89</v>
      </c>
      <c r="F22" s="21">
        <v>78</v>
      </c>
      <c r="G22" s="11">
        <f t="shared" si="1"/>
        <v>257</v>
      </c>
      <c r="H22" s="21">
        <v>186</v>
      </c>
      <c r="I22" s="21">
        <v>71</v>
      </c>
      <c r="J22" s="21">
        <v>100</v>
      </c>
      <c r="K22" s="14">
        <f t="shared" si="2"/>
        <v>0.17351598173515981</v>
      </c>
      <c r="L22" s="14">
        <f t="shared" si="2"/>
        <v>0.43076923076923079</v>
      </c>
      <c r="M22" s="14">
        <f t="shared" si="2"/>
        <v>-0.20224719101123595</v>
      </c>
      <c r="N22" s="14">
        <f t="shared" si="2"/>
        <v>0.28205128205128205</v>
      </c>
    </row>
    <row r="23" spans="2:14" ht="20.149999999999999" customHeight="1" thickBot="1" x14ac:dyDescent="0.35">
      <c r="B23" s="6" t="s">
        <v>14</v>
      </c>
      <c r="C23" s="11">
        <f t="shared" si="0"/>
        <v>1010</v>
      </c>
      <c r="D23" s="21">
        <v>652</v>
      </c>
      <c r="E23" s="21">
        <v>358</v>
      </c>
      <c r="F23" s="21">
        <v>376</v>
      </c>
      <c r="G23" s="11">
        <f t="shared" si="1"/>
        <v>957</v>
      </c>
      <c r="H23" s="21">
        <v>607</v>
      </c>
      <c r="I23" s="21">
        <v>350</v>
      </c>
      <c r="J23" s="21">
        <v>326</v>
      </c>
      <c r="K23" s="14">
        <f t="shared" si="2"/>
        <v>-5.2475247524752473E-2</v>
      </c>
      <c r="L23" s="14">
        <f t="shared" si="2"/>
        <v>-6.9018404907975464E-2</v>
      </c>
      <c r="M23" s="14">
        <f t="shared" si="2"/>
        <v>-2.23463687150838E-2</v>
      </c>
      <c r="N23" s="14">
        <f t="shared" si="2"/>
        <v>-0.13297872340425532</v>
      </c>
    </row>
    <row r="24" spans="2:14" ht="20.149999999999999" customHeight="1" thickBot="1" x14ac:dyDescent="0.35">
      <c r="B24" s="6" t="s">
        <v>15</v>
      </c>
      <c r="C24" s="11">
        <f t="shared" si="0"/>
        <v>141</v>
      </c>
      <c r="D24" s="21">
        <v>107</v>
      </c>
      <c r="E24" s="21">
        <v>34</v>
      </c>
      <c r="F24" s="21">
        <v>42</v>
      </c>
      <c r="G24" s="11">
        <f t="shared" si="1"/>
        <v>141</v>
      </c>
      <c r="H24" s="21">
        <v>110</v>
      </c>
      <c r="I24" s="21">
        <v>31</v>
      </c>
      <c r="J24" s="21">
        <v>47</v>
      </c>
      <c r="K24" s="14">
        <f t="shared" si="2"/>
        <v>0</v>
      </c>
      <c r="L24" s="14">
        <f t="shared" si="2"/>
        <v>2.8037383177570093E-2</v>
      </c>
      <c r="M24" s="14">
        <f t="shared" si="2"/>
        <v>-8.8235294117647065E-2</v>
      </c>
      <c r="N24" s="14">
        <f t="shared" si="2"/>
        <v>0.11904761904761904</v>
      </c>
    </row>
    <row r="25" spans="2:14" ht="20.149999999999999" customHeight="1" thickBot="1" x14ac:dyDescent="0.35">
      <c r="B25" s="6" t="s">
        <v>16</v>
      </c>
      <c r="C25" s="11">
        <f t="shared" si="0"/>
        <v>94</v>
      </c>
      <c r="D25" s="21">
        <v>80</v>
      </c>
      <c r="E25" s="21">
        <v>14</v>
      </c>
      <c r="F25" s="21">
        <v>15</v>
      </c>
      <c r="G25" s="11">
        <f t="shared" si="1"/>
        <v>112</v>
      </c>
      <c r="H25" s="21">
        <v>95</v>
      </c>
      <c r="I25" s="21">
        <v>17</v>
      </c>
      <c r="J25" s="21">
        <v>14</v>
      </c>
      <c r="K25" s="14">
        <f t="shared" si="2"/>
        <v>0.19148936170212766</v>
      </c>
      <c r="L25" s="14">
        <f t="shared" si="2"/>
        <v>0.1875</v>
      </c>
      <c r="M25" s="14">
        <f t="shared" si="2"/>
        <v>0.21428571428571427</v>
      </c>
      <c r="N25" s="14">
        <f t="shared" si="2"/>
        <v>-6.6666666666666666E-2</v>
      </c>
    </row>
    <row r="26" spans="2:14" ht="20.149999999999999" customHeight="1" thickBot="1" x14ac:dyDescent="0.35">
      <c r="B26" s="7" t="s">
        <v>17</v>
      </c>
      <c r="C26" s="11">
        <f t="shared" si="0"/>
        <v>309</v>
      </c>
      <c r="D26" s="21">
        <v>200</v>
      </c>
      <c r="E26" s="21">
        <v>109</v>
      </c>
      <c r="F26" s="21">
        <v>39</v>
      </c>
      <c r="G26" s="11">
        <f t="shared" si="1"/>
        <v>338</v>
      </c>
      <c r="H26" s="21">
        <v>245</v>
      </c>
      <c r="I26" s="21">
        <v>93</v>
      </c>
      <c r="J26" s="21">
        <v>73</v>
      </c>
      <c r="K26" s="14">
        <f t="shared" si="2"/>
        <v>9.3851132686084138E-2</v>
      </c>
      <c r="L26" s="14">
        <f t="shared" si="2"/>
        <v>0.22500000000000001</v>
      </c>
      <c r="M26" s="14">
        <f t="shared" si="2"/>
        <v>-0.14678899082568808</v>
      </c>
      <c r="N26" s="14">
        <f t="shared" si="2"/>
        <v>0.87179487179487181</v>
      </c>
    </row>
    <row r="27" spans="2:14" ht="20.149999999999999" customHeight="1" thickBot="1" x14ac:dyDescent="0.35">
      <c r="B27" s="8" t="s">
        <v>18</v>
      </c>
      <c r="C27" s="11">
        <f t="shared" si="0"/>
        <v>54</v>
      </c>
      <c r="D27" s="21">
        <v>50</v>
      </c>
      <c r="E27" s="21">
        <v>4</v>
      </c>
      <c r="F27" s="21">
        <v>17</v>
      </c>
      <c r="G27" s="11">
        <f t="shared" si="1"/>
        <v>50</v>
      </c>
      <c r="H27" s="21">
        <v>47</v>
      </c>
      <c r="I27" s="21">
        <v>3</v>
      </c>
      <c r="J27" s="21">
        <v>25</v>
      </c>
      <c r="K27" s="14">
        <f t="shared" si="2"/>
        <v>-7.407407407407407E-2</v>
      </c>
      <c r="L27" s="14">
        <f t="shared" si="2"/>
        <v>-0.06</v>
      </c>
      <c r="M27" s="14">
        <f t="shared" si="2"/>
        <v>-0.25</v>
      </c>
      <c r="N27" s="14">
        <f t="shared" si="2"/>
        <v>0.47058823529411764</v>
      </c>
    </row>
    <row r="28" spans="2:14" ht="20.149999999999999" customHeight="1" thickBot="1" x14ac:dyDescent="0.35">
      <c r="B28" s="9" t="s">
        <v>19</v>
      </c>
      <c r="C28" s="12">
        <f>SUM(C11:C27)</f>
        <v>5881</v>
      </c>
      <c r="D28" s="12">
        <f t="shared" ref="D28:F28" si="3">SUM(D11:D27)</f>
        <v>3881</v>
      </c>
      <c r="E28" s="12">
        <f t="shared" si="3"/>
        <v>2000</v>
      </c>
      <c r="F28" s="12">
        <f t="shared" si="3"/>
        <v>2584</v>
      </c>
      <c r="G28" s="12">
        <f>SUM(G11:G27)</f>
        <v>5904</v>
      </c>
      <c r="H28" s="12">
        <f>SUM(H11:H27)</f>
        <v>3889</v>
      </c>
      <c r="I28" s="12">
        <f t="shared" ref="I28:J28" si="4">SUM(I11:I27)</f>
        <v>2015</v>
      </c>
      <c r="J28" s="12">
        <f t="shared" si="4"/>
        <v>2322</v>
      </c>
      <c r="K28" s="15">
        <f t="shared" si="2"/>
        <v>3.9108995068865837E-3</v>
      </c>
      <c r="L28" s="15">
        <f t="shared" si="2"/>
        <v>2.061324400927596E-3</v>
      </c>
      <c r="M28" s="15">
        <f t="shared" si="2"/>
        <v>7.4999999999999997E-3</v>
      </c>
      <c r="N28" s="15">
        <f t="shared" si="2"/>
        <v>-0.10139318885448917</v>
      </c>
    </row>
    <row r="29" spans="2:14" x14ac:dyDescent="0.3">
      <c r="D29" s="20"/>
      <c r="E29" s="20"/>
      <c r="F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3.5" x14ac:dyDescent="0.3"/>
  <cols>
    <col min="1" max="1" width="8.61328125" customWidth="1"/>
    <col min="2" max="2" width="26.3828125" customWidth="1"/>
    <col min="3" max="8" width="14.23046875" customWidth="1"/>
    <col min="9" max="9" width="15.61328125" customWidth="1"/>
    <col min="10" max="10" width="11.3828125" bestFit="1" customWidth="1"/>
    <col min="11" max="11" width="13.15234375" bestFit="1" customWidth="1"/>
    <col min="12" max="12" width="15.61328125" customWidth="1"/>
    <col min="13" max="13" width="11.3828125" bestFit="1" customWidth="1"/>
    <col min="14" max="14" width="13.15234375" bestFit="1" customWidth="1"/>
    <col min="15" max="18" width="20.61328125" customWidth="1"/>
    <col min="19" max="19" width="11.84375" customWidth="1"/>
  </cols>
  <sheetData>
    <row r="9" spans="2:14" ht="44.25" customHeight="1" thickBot="1" x14ac:dyDescent="0.35">
      <c r="C9" s="32" t="s">
        <v>123</v>
      </c>
      <c r="D9" s="33"/>
      <c r="E9" s="33"/>
      <c r="F9" s="32" t="s">
        <v>124</v>
      </c>
      <c r="G9" s="33"/>
      <c r="H9" s="33"/>
      <c r="I9" s="32" t="s">
        <v>125</v>
      </c>
      <c r="J9" s="33"/>
      <c r="K9" s="33"/>
      <c r="L9" s="32" t="s">
        <v>126</v>
      </c>
      <c r="M9" s="33"/>
      <c r="N9" s="33"/>
    </row>
    <row r="10" spans="2:14" ht="44.25" customHeight="1" thickBot="1" x14ac:dyDescent="0.35">
      <c r="C10" s="10" t="s">
        <v>62</v>
      </c>
      <c r="D10" s="10" t="s">
        <v>63</v>
      </c>
      <c r="E10" s="10" t="s">
        <v>64</v>
      </c>
      <c r="F10" s="10" t="s">
        <v>65</v>
      </c>
      <c r="G10" s="10" t="s">
        <v>63</v>
      </c>
      <c r="H10" s="10" t="s">
        <v>64</v>
      </c>
      <c r="I10" s="10" t="s">
        <v>62</v>
      </c>
      <c r="J10" s="10" t="s">
        <v>63</v>
      </c>
      <c r="K10" s="10" t="s">
        <v>64</v>
      </c>
      <c r="L10" s="10" t="s">
        <v>65</v>
      </c>
      <c r="M10" s="10" t="s">
        <v>63</v>
      </c>
      <c r="N10" s="10" t="s">
        <v>64</v>
      </c>
    </row>
    <row r="11" spans="2:14" ht="20.149999999999999" customHeight="1" thickBot="1" x14ac:dyDescent="0.35">
      <c r="B11" s="5" t="s">
        <v>2</v>
      </c>
      <c r="C11" s="22">
        <v>27</v>
      </c>
      <c r="D11" s="22">
        <v>23</v>
      </c>
      <c r="E11" s="22">
        <v>4</v>
      </c>
      <c r="F11" s="22">
        <v>1</v>
      </c>
      <c r="G11" s="22">
        <v>1</v>
      </c>
      <c r="H11" s="22">
        <v>0</v>
      </c>
      <c r="I11" s="22">
        <v>24</v>
      </c>
      <c r="J11" s="22">
        <v>22</v>
      </c>
      <c r="K11" s="22">
        <v>2</v>
      </c>
      <c r="L11" s="22">
        <v>6</v>
      </c>
      <c r="M11" s="22">
        <v>5</v>
      </c>
      <c r="N11" s="22">
        <v>1</v>
      </c>
    </row>
    <row r="12" spans="2:14" ht="20.149999999999999" customHeight="1" thickBot="1" x14ac:dyDescent="0.35">
      <c r="B12" s="6" t="s">
        <v>3</v>
      </c>
      <c r="C12" s="22">
        <v>4</v>
      </c>
      <c r="D12" s="22">
        <v>3</v>
      </c>
      <c r="E12" s="22">
        <v>1</v>
      </c>
      <c r="F12" s="22">
        <v>0</v>
      </c>
      <c r="G12" s="22">
        <v>0</v>
      </c>
      <c r="H12" s="22">
        <v>0</v>
      </c>
      <c r="I12" s="22">
        <v>2</v>
      </c>
      <c r="J12" s="22">
        <v>1</v>
      </c>
      <c r="K12" s="22">
        <v>1</v>
      </c>
      <c r="L12" s="22">
        <v>1</v>
      </c>
      <c r="M12" s="22">
        <v>1</v>
      </c>
      <c r="N12" s="22">
        <v>0</v>
      </c>
    </row>
    <row r="13" spans="2:14" ht="20.149999999999999" customHeight="1" thickBot="1" x14ac:dyDescent="0.35">
      <c r="B13" s="6" t="s">
        <v>4</v>
      </c>
      <c r="C13" s="22">
        <v>3</v>
      </c>
      <c r="D13" s="22">
        <v>3</v>
      </c>
      <c r="E13" s="22">
        <v>0</v>
      </c>
      <c r="F13" s="22">
        <v>0</v>
      </c>
      <c r="G13" s="22">
        <v>0</v>
      </c>
      <c r="H13" s="22">
        <v>0</v>
      </c>
      <c r="I13" s="22">
        <v>2</v>
      </c>
      <c r="J13" s="22">
        <v>1</v>
      </c>
      <c r="K13" s="22">
        <v>1</v>
      </c>
      <c r="L13" s="22">
        <v>0</v>
      </c>
      <c r="M13" s="22">
        <v>0</v>
      </c>
      <c r="N13" s="22">
        <v>0</v>
      </c>
    </row>
    <row r="14" spans="2:14" ht="20.149999999999999" customHeight="1" thickBot="1" x14ac:dyDescent="0.35">
      <c r="B14" s="6" t="s">
        <v>5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2</v>
      </c>
      <c r="J14" s="22">
        <v>2</v>
      </c>
      <c r="K14" s="22">
        <v>0</v>
      </c>
      <c r="L14" s="22">
        <v>0</v>
      </c>
      <c r="M14" s="22">
        <v>0</v>
      </c>
      <c r="N14" s="22">
        <v>0</v>
      </c>
    </row>
    <row r="15" spans="2:14" ht="20.149999999999999" customHeight="1" thickBot="1" x14ac:dyDescent="0.35">
      <c r="B15" s="6" t="s">
        <v>6</v>
      </c>
      <c r="C15" s="22">
        <v>10</v>
      </c>
      <c r="D15" s="22">
        <v>7</v>
      </c>
      <c r="E15" s="22">
        <v>3</v>
      </c>
      <c r="F15" s="22">
        <v>0</v>
      </c>
      <c r="G15" s="22">
        <v>0</v>
      </c>
      <c r="H15" s="22">
        <v>0</v>
      </c>
      <c r="I15" s="22">
        <v>4</v>
      </c>
      <c r="J15" s="22">
        <v>4</v>
      </c>
      <c r="K15" s="22">
        <v>0</v>
      </c>
      <c r="L15" s="22">
        <v>0</v>
      </c>
      <c r="M15" s="22">
        <v>0</v>
      </c>
      <c r="N15" s="22">
        <v>0</v>
      </c>
    </row>
    <row r="16" spans="2:14" ht="20.149999999999999" customHeight="1" thickBot="1" x14ac:dyDescent="0.35">
      <c r="B16" s="6" t="s">
        <v>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1</v>
      </c>
      <c r="J16" s="22">
        <v>1</v>
      </c>
      <c r="K16" s="22">
        <v>0</v>
      </c>
      <c r="L16" s="22">
        <v>0</v>
      </c>
      <c r="M16" s="22">
        <v>0</v>
      </c>
      <c r="N16" s="22">
        <v>0</v>
      </c>
    </row>
    <row r="17" spans="2:14" ht="20.149999999999999" customHeight="1" thickBot="1" x14ac:dyDescent="0.35">
      <c r="B17" s="6" t="s">
        <v>8</v>
      </c>
      <c r="C17" s="22">
        <v>2</v>
      </c>
      <c r="D17" s="22">
        <v>2</v>
      </c>
      <c r="E17" s="22">
        <v>0</v>
      </c>
      <c r="F17" s="22">
        <v>0</v>
      </c>
      <c r="G17" s="22">
        <v>0</v>
      </c>
      <c r="H17" s="22">
        <v>0</v>
      </c>
      <c r="I17" s="22">
        <v>6</v>
      </c>
      <c r="J17" s="22">
        <v>3</v>
      </c>
      <c r="K17" s="22">
        <v>3</v>
      </c>
      <c r="L17" s="22">
        <v>1</v>
      </c>
      <c r="M17" s="22">
        <v>1</v>
      </c>
      <c r="N17" s="22">
        <v>0</v>
      </c>
    </row>
    <row r="18" spans="2:14" ht="20.149999999999999" customHeight="1" thickBot="1" x14ac:dyDescent="0.35">
      <c r="B18" s="6" t="s">
        <v>9</v>
      </c>
      <c r="C18" s="22">
        <v>2</v>
      </c>
      <c r="D18" s="22">
        <v>0</v>
      </c>
      <c r="E18" s="22">
        <v>2</v>
      </c>
      <c r="F18" s="22">
        <v>2</v>
      </c>
      <c r="G18" s="22">
        <v>2</v>
      </c>
      <c r="H18" s="22">
        <v>0</v>
      </c>
      <c r="I18" s="22">
        <v>0</v>
      </c>
      <c r="J18" s="22">
        <v>0</v>
      </c>
      <c r="K18" s="22">
        <v>0</v>
      </c>
      <c r="L18" s="22">
        <v>3</v>
      </c>
      <c r="M18" s="22">
        <v>2</v>
      </c>
      <c r="N18" s="22">
        <v>1</v>
      </c>
    </row>
    <row r="19" spans="2:14" ht="20.149999999999999" customHeight="1" thickBot="1" x14ac:dyDescent="0.35">
      <c r="B19" s="6" t="s">
        <v>10</v>
      </c>
      <c r="C19" s="22">
        <v>5</v>
      </c>
      <c r="D19" s="22">
        <v>4</v>
      </c>
      <c r="E19" s="22">
        <v>1</v>
      </c>
      <c r="F19" s="22">
        <v>1</v>
      </c>
      <c r="G19" s="22">
        <v>1</v>
      </c>
      <c r="H19" s="22">
        <v>0</v>
      </c>
      <c r="I19" s="22">
        <v>13</v>
      </c>
      <c r="J19" s="22">
        <v>11</v>
      </c>
      <c r="K19" s="22">
        <v>2</v>
      </c>
      <c r="L19" s="22">
        <v>1</v>
      </c>
      <c r="M19" s="22">
        <v>1</v>
      </c>
      <c r="N19" s="22">
        <v>0</v>
      </c>
    </row>
    <row r="20" spans="2:14" ht="20.149999999999999" customHeight="1" thickBot="1" x14ac:dyDescent="0.35">
      <c r="B20" s="6" t="s">
        <v>11</v>
      </c>
      <c r="C20" s="22">
        <v>14</v>
      </c>
      <c r="D20" s="22">
        <v>10</v>
      </c>
      <c r="E20" s="22">
        <v>4</v>
      </c>
      <c r="F20" s="22">
        <v>0</v>
      </c>
      <c r="G20" s="22">
        <v>0</v>
      </c>
      <c r="H20" s="22">
        <v>0</v>
      </c>
      <c r="I20" s="22">
        <v>14</v>
      </c>
      <c r="J20" s="22">
        <v>10</v>
      </c>
      <c r="K20" s="22">
        <v>4</v>
      </c>
      <c r="L20" s="22">
        <v>1</v>
      </c>
      <c r="M20" s="22">
        <v>1</v>
      </c>
      <c r="N20" s="22">
        <v>0</v>
      </c>
    </row>
    <row r="21" spans="2:14" ht="20.149999999999999" customHeight="1" thickBot="1" x14ac:dyDescent="0.35">
      <c r="B21" s="6" t="s">
        <v>12</v>
      </c>
      <c r="C21" s="22">
        <v>0</v>
      </c>
      <c r="D21" s="22">
        <v>0</v>
      </c>
      <c r="E21" s="22">
        <v>0</v>
      </c>
      <c r="F21" s="22">
        <v>1</v>
      </c>
      <c r="G21" s="22">
        <v>1</v>
      </c>
      <c r="H21" s="22">
        <v>0</v>
      </c>
      <c r="I21" s="22">
        <v>2</v>
      </c>
      <c r="J21" s="22">
        <v>2</v>
      </c>
      <c r="K21" s="22">
        <v>0</v>
      </c>
      <c r="L21" s="22">
        <v>0</v>
      </c>
      <c r="M21" s="22">
        <v>0</v>
      </c>
      <c r="N21" s="22">
        <v>0</v>
      </c>
    </row>
    <row r="22" spans="2:14" ht="20.149999999999999" customHeight="1" thickBot="1" x14ac:dyDescent="0.35">
      <c r="B22" s="6" t="s">
        <v>13</v>
      </c>
      <c r="C22" s="22">
        <v>4</v>
      </c>
      <c r="D22" s="22">
        <v>4</v>
      </c>
      <c r="E22" s="22">
        <v>0</v>
      </c>
      <c r="F22" s="22">
        <v>1</v>
      </c>
      <c r="G22" s="22">
        <v>1</v>
      </c>
      <c r="H22" s="22">
        <v>0</v>
      </c>
      <c r="I22" s="22">
        <v>1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</row>
    <row r="23" spans="2:14" ht="20.149999999999999" customHeight="1" thickBot="1" x14ac:dyDescent="0.35">
      <c r="B23" s="6" t="s">
        <v>14</v>
      </c>
      <c r="C23" s="22">
        <v>5</v>
      </c>
      <c r="D23" s="22">
        <v>2</v>
      </c>
      <c r="E23" s="22">
        <v>3</v>
      </c>
      <c r="F23" s="22">
        <v>0</v>
      </c>
      <c r="G23" s="22">
        <v>0</v>
      </c>
      <c r="H23" s="22">
        <v>0</v>
      </c>
      <c r="I23" s="22">
        <v>9</v>
      </c>
      <c r="J23" s="22">
        <v>7</v>
      </c>
      <c r="K23" s="22">
        <v>2</v>
      </c>
      <c r="L23" s="22">
        <v>2</v>
      </c>
      <c r="M23" s="22">
        <v>0</v>
      </c>
      <c r="N23" s="22">
        <v>2</v>
      </c>
    </row>
    <row r="24" spans="2:14" ht="20.149999999999999" customHeight="1" thickBot="1" x14ac:dyDescent="0.35">
      <c r="B24" s="6" t="s">
        <v>15</v>
      </c>
      <c r="C24" s="22">
        <v>4</v>
      </c>
      <c r="D24" s="22">
        <v>2</v>
      </c>
      <c r="E24" s="22">
        <v>2</v>
      </c>
      <c r="F24" s="22">
        <v>0</v>
      </c>
      <c r="G24" s="22">
        <v>0</v>
      </c>
      <c r="H24" s="22">
        <v>0</v>
      </c>
      <c r="I24" s="22">
        <v>5</v>
      </c>
      <c r="J24" s="22">
        <v>5</v>
      </c>
      <c r="K24" s="22">
        <v>0</v>
      </c>
      <c r="L24" s="22">
        <v>0</v>
      </c>
      <c r="M24" s="22">
        <v>0</v>
      </c>
      <c r="N24" s="22">
        <v>0</v>
      </c>
    </row>
    <row r="25" spans="2:14" ht="20.149999999999999" customHeight="1" thickBot="1" x14ac:dyDescent="0.35">
      <c r="B25" s="6" t="s">
        <v>16</v>
      </c>
      <c r="C25" s="22">
        <v>3</v>
      </c>
      <c r="D25" s="22">
        <v>2</v>
      </c>
      <c r="E25" s="22">
        <v>1</v>
      </c>
      <c r="F25" s="22">
        <v>0</v>
      </c>
      <c r="G25" s="22">
        <v>0</v>
      </c>
      <c r="H25" s="22">
        <v>0</v>
      </c>
      <c r="I25" s="22">
        <v>2</v>
      </c>
      <c r="J25" s="22">
        <v>1</v>
      </c>
      <c r="K25" s="22">
        <v>1</v>
      </c>
      <c r="L25" s="22">
        <v>0</v>
      </c>
      <c r="M25" s="22">
        <v>0</v>
      </c>
      <c r="N25" s="22">
        <v>0</v>
      </c>
    </row>
    <row r="26" spans="2:14" ht="20.149999999999999" customHeight="1" thickBot="1" x14ac:dyDescent="0.35">
      <c r="B26" s="7" t="s">
        <v>17</v>
      </c>
      <c r="C26" s="22">
        <v>9</v>
      </c>
      <c r="D26" s="22">
        <v>3</v>
      </c>
      <c r="E26" s="22">
        <v>6</v>
      </c>
      <c r="F26" s="22">
        <v>0</v>
      </c>
      <c r="G26" s="22">
        <v>0</v>
      </c>
      <c r="H26" s="22">
        <v>0</v>
      </c>
      <c r="I26" s="22">
        <v>1</v>
      </c>
      <c r="J26" s="22">
        <v>1</v>
      </c>
      <c r="K26" s="22">
        <v>0</v>
      </c>
      <c r="L26" s="22">
        <v>0</v>
      </c>
      <c r="M26" s="22">
        <v>0</v>
      </c>
      <c r="N26" s="22">
        <v>0</v>
      </c>
    </row>
    <row r="27" spans="2:14" ht="20.149999999999999" customHeight="1" thickBot="1" x14ac:dyDescent="0.35">
      <c r="B27" s="8" t="s">
        <v>18</v>
      </c>
      <c r="C27" s="22">
        <v>1</v>
      </c>
      <c r="D27" s="22">
        <v>0</v>
      </c>
      <c r="E27" s="22">
        <v>1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</row>
    <row r="28" spans="2:14" ht="20.149999999999999" customHeight="1" thickBot="1" x14ac:dyDescent="0.35">
      <c r="B28" s="9" t="s">
        <v>19</v>
      </c>
      <c r="C28" s="12">
        <f>SUM(C11:C27)</f>
        <v>93</v>
      </c>
      <c r="D28" s="12">
        <f t="shared" ref="D28:N28" si="0">SUM(D11:D27)</f>
        <v>65</v>
      </c>
      <c r="E28" s="12">
        <f t="shared" si="0"/>
        <v>28</v>
      </c>
      <c r="F28" s="12">
        <f t="shared" si="0"/>
        <v>6</v>
      </c>
      <c r="G28" s="12">
        <f t="shared" si="0"/>
        <v>6</v>
      </c>
      <c r="H28" s="12">
        <f t="shared" si="0"/>
        <v>0</v>
      </c>
      <c r="I28" s="12">
        <f t="shared" si="0"/>
        <v>88</v>
      </c>
      <c r="J28" s="12">
        <f t="shared" si="0"/>
        <v>72</v>
      </c>
      <c r="K28" s="12">
        <f t="shared" si="0"/>
        <v>16</v>
      </c>
      <c r="L28" s="12">
        <f t="shared" si="0"/>
        <v>15</v>
      </c>
      <c r="M28" s="12">
        <f t="shared" si="0"/>
        <v>11</v>
      </c>
      <c r="N28" s="12">
        <f t="shared" si="0"/>
        <v>4</v>
      </c>
    </row>
    <row r="29" spans="2:14" x14ac:dyDescent="0.3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2" spans="2:14" ht="62.25" customHeight="1" thickBot="1" x14ac:dyDescent="0.35">
      <c r="C32" s="32" t="s">
        <v>127</v>
      </c>
      <c r="D32" s="33"/>
      <c r="E32" s="33"/>
      <c r="F32" s="32" t="s">
        <v>128</v>
      </c>
      <c r="G32" s="33"/>
      <c r="H32" s="33"/>
    </row>
    <row r="33" spans="2:8" ht="44.25" customHeight="1" thickBot="1" x14ac:dyDescent="0.35">
      <c r="C33" s="10" t="s">
        <v>65</v>
      </c>
      <c r="D33" s="10" t="s">
        <v>63</v>
      </c>
      <c r="E33" s="10" t="s">
        <v>64</v>
      </c>
      <c r="F33" s="10" t="s">
        <v>65</v>
      </c>
      <c r="G33" s="10" t="s">
        <v>63</v>
      </c>
      <c r="H33" s="10" t="s">
        <v>64</v>
      </c>
    </row>
    <row r="34" spans="2:8" ht="20.149999999999999" customHeight="1" thickBot="1" x14ac:dyDescent="0.35">
      <c r="B34" s="5" t="s">
        <v>2</v>
      </c>
      <c r="C34" s="14">
        <f t="shared" ref="C34:H49" si="1">IF(C11=0,"-",IF(I11=0,"-",(I11-C11)/C11))</f>
        <v>-0.1111111111111111</v>
      </c>
      <c r="D34" s="14">
        <f t="shared" si="1"/>
        <v>-4.3478260869565216E-2</v>
      </c>
      <c r="E34" s="14">
        <f t="shared" si="1"/>
        <v>-0.5</v>
      </c>
      <c r="F34" s="14">
        <f t="shared" si="1"/>
        <v>5</v>
      </c>
      <c r="G34" s="14">
        <f t="shared" si="1"/>
        <v>4</v>
      </c>
      <c r="H34" s="14" t="str">
        <f t="shared" si="1"/>
        <v>-</v>
      </c>
    </row>
    <row r="35" spans="2:8" ht="20.149999999999999" customHeight="1" thickBot="1" x14ac:dyDescent="0.35">
      <c r="B35" s="6" t="s">
        <v>3</v>
      </c>
      <c r="C35" s="14">
        <f t="shared" si="1"/>
        <v>-0.5</v>
      </c>
      <c r="D35" s="14">
        <f t="shared" si="1"/>
        <v>-0.66666666666666663</v>
      </c>
      <c r="E35" s="14">
        <f t="shared" si="1"/>
        <v>0</v>
      </c>
      <c r="F35" s="14" t="str">
        <f t="shared" si="1"/>
        <v>-</v>
      </c>
      <c r="G35" s="14" t="str">
        <f t="shared" si="1"/>
        <v>-</v>
      </c>
      <c r="H35" s="14" t="str">
        <f t="shared" si="1"/>
        <v>-</v>
      </c>
    </row>
    <row r="36" spans="2:8" ht="20.149999999999999" customHeight="1" thickBot="1" x14ac:dyDescent="0.35">
      <c r="B36" s="6" t="s">
        <v>4</v>
      </c>
      <c r="C36" s="14">
        <f t="shared" si="1"/>
        <v>-0.33333333333333331</v>
      </c>
      <c r="D36" s="14">
        <f t="shared" si="1"/>
        <v>-0.66666666666666663</v>
      </c>
      <c r="E36" s="14" t="str">
        <f t="shared" si="1"/>
        <v>-</v>
      </c>
      <c r="F36" s="14" t="str">
        <f t="shared" si="1"/>
        <v>-</v>
      </c>
      <c r="G36" s="14" t="str">
        <f t="shared" si="1"/>
        <v>-</v>
      </c>
      <c r="H36" s="14" t="str">
        <f t="shared" si="1"/>
        <v>-</v>
      </c>
    </row>
    <row r="37" spans="2:8" ht="20.149999999999999" customHeight="1" thickBot="1" x14ac:dyDescent="0.35">
      <c r="B37" s="6" t="s">
        <v>5</v>
      </c>
      <c r="C37" s="14" t="str">
        <f t="shared" si="1"/>
        <v>-</v>
      </c>
      <c r="D37" s="14" t="str">
        <f t="shared" si="1"/>
        <v>-</v>
      </c>
      <c r="E37" s="14" t="str">
        <f t="shared" si="1"/>
        <v>-</v>
      </c>
      <c r="F37" s="14" t="str">
        <f t="shared" si="1"/>
        <v>-</v>
      </c>
      <c r="G37" s="14" t="str">
        <f t="shared" si="1"/>
        <v>-</v>
      </c>
      <c r="H37" s="14" t="str">
        <f t="shared" si="1"/>
        <v>-</v>
      </c>
    </row>
    <row r="38" spans="2:8" ht="20.149999999999999" customHeight="1" thickBot="1" x14ac:dyDescent="0.35">
      <c r="B38" s="6" t="s">
        <v>6</v>
      </c>
      <c r="C38" s="14">
        <f t="shared" si="1"/>
        <v>-0.6</v>
      </c>
      <c r="D38" s="14">
        <f t="shared" si="1"/>
        <v>-0.42857142857142855</v>
      </c>
      <c r="E38" s="14" t="str">
        <f t="shared" si="1"/>
        <v>-</v>
      </c>
      <c r="F38" s="14" t="str">
        <f t="shared" si="1"/>
        <v>-</v>
      </c>
      <c r="G38" s="14" t="str">
        <f t="shared" si="1"/>
        <v>-</v>
      </c>
      <c r="H38" s="14" t="str">
        <f t="shared" si="1"/>
        <v>-</v>
      </c>
    </row>
    <row r="39" spans="2:8" ht="20.149999999999999" customHeight="1" thickBot="1" x14ac:dyDescent="0.35">
      <c r="B39" s="6" t="s">
        <v>7</v>
      </c>
      <c r="C39" s="14" t="str">
        <f t="shared" si="1"/>
        <v>-</v>
      </c>
      <c r="D39" s="14" t="str">
        <f t="shared" si="1"/>
        <v>-</v>
      </c>
      <c r="E39" s="14" t="str">
        <f t="shared" si="1"/>
        <v>-</v>
      </c>
      <c r="F39" s="14" t="str">
        <f t="shared" si="1"/>
        <v>-</v>
      </c>
      <c r="G39" s="14" t="str">
        <f t="shared" si="1"/>
        <v>-</v>
      </c>
      <c r="H39" s="14" t="str">
        <f t="shared" si="1"/>
        <v>-</v>
      </c>
    </row>
    <row r="40" spans="2:8" ht="20.149999999999999" customHeight="1" thickBot="1" x14ac:dyDescent="0.35">
      <c r="B40" s="6" t="s">
        <v>8</v>
      </c>
      <c r="C40" s="14">
        <f t="shared" si="1"/>
        <v>2</v>
      </c>
      <c r="D40" s="14">
        <f t="shared" si="1"/>
        <v>0.5</v>
      </c>
      <c r="E40" s="14" t="str">
        <f t="shared" si="1"/>
        <v>-</v>
      </c>
      <c r="F40" s="14" t="str">
        <f t="shared" si="1"/>
        <v>-</v>
      </c>
      <c r="G40" s="14" t="str">
        <f t="shared" si="1"/>
        <v>-</v>
      </c>
      <c r="H40" s="14" t="str">
        <f t="shared" si="1"/>
        <v>-</v>
      </c>
    </row>
    <row r="41" spans="2:8" ht="20.149999999999999" customHeight="1" thickBot="1" x14ac:dyDescent="0.35">
      <c r="B41" s="6" t="s">
        <v>9</v>
      </c>
      <c r="C41" s="14" t="str">
        <f t="shared" si="1"/>
        <v>-</v>
      </c>
      <c r="D41" s="14" t="str">
        <f t="shared" si="1"/>
        <v>-</v>
      </c>
      <c r="E41" s="14" t="str">
        <f t="shared" si="1"/>
        <v>-</v>
      </c>
      <c r="F41" s="14">
        <f t="shared" si="1"/>
        <v>0.5</v>
      </c>
      <c r="G41" s="14">
        <f t="shared" si="1"/>
        <v>0</v>
      </c>
      <c r="H41" s="14" t="str">
        <f t="shared" si="1"/>
        <v>-</v>
      </c>
    </row>
    <row r="42" spans="2:8" ht="20.149999999999999" customHeight="1" thickBot="1" x14ac:dyDescent="0.35">
      <c r="B42" s="6" t="s">
        <v>10</v>
      </c>
      <c r="C42" s="14">
        <f t="shared" si="1"/>
        <v>1.6</v>
      </c>
      <c r="D42" s="14">
        <f t="shared" si="1"/>
        <v>1.75</v>
      </c>
      <c r="E42" s="14">
        <f t="shared" si="1"/>
        <v>1</v>
      </c>
      <c r="F42" s="14">
        <f t="shared" si="1"/>
        <v>0</v>
      </c>
      <c r="G42" s="14">
        <f t="shared" si="1"/>
        <v>0</v>
      </c>
      <c r="H42" s="14" t="str">
        <f t="shared" si="1"/>
        <v>-</v>
      </c>
    </row>
    <row r="43" spans="2:8" ht="20.149999999999999" customHeight="1" thickBot="1" x14ac:dyDescent="0.35">
      <c r="B43" s="6" t="s">
        <v>11</v>
      </c>
      <c r="C43" s="14">
        <f t="shared" si="1"/>
        <v>0</v>
      </c>
      <c r="D43" s="14">
        <f t="shared" si="1"/>
        <v>0</v>
      </c>
      <c r="E43" s="14">
        <f t="shared" si="1"/>
        <v>0</v>
      </c>
      <c r="F43" s="14" t="str">
        <f t="shared" si="1"/>
        <v>-</v>
      </c>
      <c r="G43" s="14" t="str">
        <f t="shared" si="1"/>
        <v>-</v>
      </c>
      <c r="H43" s="14" t="str">
        <f t="shared" si="1"/>
        <v>-</v>
      </c>
    </row>
    <row r="44" spans="2:8" ht="20.149999999999999" customHeight="1" thickBot="1" x14ac:dyDescent="0.35">
      <c r="B44" s="6" t="s">
        <v>12</v>
      </c>
      <c r="C44" s="14" t="str">
        <f t="shared" si="1"/>
        <v>-</v>
      </c>
      <c r="D44" s="14" t="str">
        <f t="shared" si="1"/>
        <v>-</v>
      </c>
      <c r="E44" s="14" t="str">
        <f t="shared" si="1"/>
        <v>-</v>
      </c>
      <c r="F44" s="14" t="str">
        <f t="shared" si="1"/>
        <v>-</v>
      </c>
      <c r="G44" s="14" t="str">
        <f t="shared" si="1"/>
        <v>-</v>
      </c>
      <c r="H44" s="14" t="str">
        <f t="shared" si="1"/>
        <v>-</v>
      </c>
    </row>
    <row r="45" spans="2:8" ht="20.149999999999999" customHeight="1" thickBot="1" x14ac:dyDescent="0.35">
      <c r="B45" s="6" t="s">
        <v>13</v>
      </c>
      <c r="C45" s="14">
        <f t="shared" si="1"/>
        <v>-0.75</v>
      </c>
      <c r="D45" s="14">
        <f t="shared" si="1"/>
        <v>-0.75</v>
      </c>
      <c r="E45" s="14" t="str">
        <f t="shared" si="1"/>
        <v>-</v>
      </c>
      <c r="F45" s="14" t="str">
        <f t="shared" si="1"/>
        <v>-</v>
      </c>
      <c r="G45" s="14" t="str">
        <f t="shared" si="1"/>
        <v>-</v>
      </c>
      <c r="H45" s="14" t="str">
        <f t="shared" si="1"/>
        <v>-</v>
      </c>
    </row>
    <row r="46" spans="2:8" ht="20.149999999999999" customHeight="1" thickBot="1" x14ac:dyDescent="0.35">
      <c r="B46" s="6" t="s">
        <v>14</v>
      </c>
      <c r="C46" s="14">
        <f t="shared" si="1"/>
        <v>0.8</v>
      </c>
      <c r="D46" s="14">
        <f t="shared" si="1"/>
        <v>2.5</v>
      </c>
      <c r="E46" s="14">
        <f t="shared" si="1"/>
        <v>-0.33333333333333331</v>
      </c>
      <c r="F46" s="14" t="str">
        <f t="shared" si="1"/>
        <v>-</v>
      </c>
      <c r="G46" s="14" t="str">
        <f t="shared" si="1"/>
        <v>-</v>
      </c>
      <c r="H46" s="14" t="str">
        <f t="shared" si="1"/>
        <v>-</v>
      </c>
    </row>
    <row r="47" spans="2:8" ht="20.149999999999999" customHeight="1" thickBot="1" x14ac:dyDescent="0.35">
      <c r="B47" s="6" t="s">
        <v>15</v>
      </c>
      <c r="C47" s="14">
        <f t="shared" si="1"/>
        <v>0.25</v>
      </c>
      <c r="D47" s="14">
        <f t="shared" si="1"/>
        <v>1.5</v>
      </c>
      <c r="E47" s="14" t="str">
        <f t="shared" si="1"/>
        <v>-</v>
      </c>
      <c r="F47" s="14" t="str">
        <f t="shared" si="1"/>
        <v>-</v>
      </c>
      <c r="G47" s="14" t="str">
        <f t="shared" si="1"/>
        <v>-</v>
      </c>
      <c r="H47" s="14" t="str">
        <f t="shared" si="1"/>
        <v>-</v>
      </c>
    </row>
    <row r="48" spans="2:8" ht="20.149999999999999" customHeight="1" thickBot="1" x14ac:dyDescent="0.35">
      <c r="B48" s="6" t="s">
        <v>16</v>
      </c>
      <c r="C48" s="14">
        <f t="shared" si="1"/>
        <v>-0.33333333333333331</v>
      </c>
      <c r="D48" s="14">
        <f t="shared" si="1"/>
        <v>-0.5</v>
      </c>
      <c r="E48" s="14">
        <f t="shared" si="1"/>
        <v>0</v>
      </c>
      <c r="F48" s="14" t="str">
        <f t="shared" si="1"/>
        <v>-</v>
      </c>
      <c r="G48" s="14" t="str">
        <f t="shared" si="1"/>
        <v>-</v>
      </c>
      <c r="H48" s="14" t="str">
        <f t="shared" si="1"/>
        <v>-</v>
      </c>
    </row>
    <row r="49" spans="2:8" ht="20.149999999999999" customHeight="1" thickBot="1" x14ac:dyDescent="0.35">
      <c r="B49" s="7" t="s">
        <v>17</v>
      </c>
      <c r="C49" s="14">
        <f t="shared" si="1"/>
        <v>-0.88888888888888884</v>
      </c>
      <c r="D49" s="14">
        <f t="shared" si="1"/>
        <v>-0.66666666666666663</v>
      </c>
      <c r="E49" s="14" t="str">
        <f t="shared" si="1"/>
        <v>-</v>
      </c>
      <c r="F49" s="14" t="str">
        <f t="shared" si="1"/>
        <v>-</v>
      </c>
      <c r="G49" s="14" t="str">
        <f t="shared" si="1"/>
        <v>-</v>
      </c>
      <c r="H49" s="14" t="str">
        <f t="shared" si="1"/>
        <v>-</v>
      </c>
    </row>
    <row r="50" spans="2:8" ht="20.149999999999999" customHeight="1" thickBot="1" x14ac:dyDescent="0.35">
      <c r="B50" s="8" t="s">
        <v>18</v>
      </c>
      <c r="C50" s="14" t="str">
        <f t="shared" ref="C50:H51" si="2">IF(C27=0,"-",IF(I27=0,"-",(I27-C27)/C27))</f>
        <v>-</v>
      </c>
      <c r="D50" s="14" t="str">
        <f t="shared" si="2"/>
        <v>-</v>
      </c>
      <c r="E50" s="14" t="str">
        <f t="shared" si="2"/>
        <v>-</v>
      </c>
      <c r="F50" s="14" t="str">
        <f t="shared" si="2"/>
        <v>-</v>
      </c>
      <c r="G50" s="14" t="str">
        <f t="shared" si="2"/>
        <v>-</v>
      </c>
      <c r="H50" s="14" t="str">
        <f t="shared" si="2"/>
        <v>-</v>
      </c>
    </row>
    <row r="51" spans="2:8" ht="20.149999999999999" customHeight="1" thickBot="1" x14ac:dyDescent="0.35">
      <c r="B51" s="9" t="s">
        <v>19</v>
      </c>
      <c r="C51" s="15">
        <f t="shared" si="2"/>
        <v>-5.3763440860215055E-2</v>
      </c>
      <c r="D51" s="15">
        <f t="shared" si="2"/>
        <v>0.1076923076923077</v>
      </c>
      <c r="E51" s="15">
        <f t="shared" si="2"/>
        <v>-0.42857142857142855</v>
      </c>
      <c r="F51" s="15">
        <f t="shared" si="2"/>
        <v>1.5</v>
      </c>
      <c r="G51" s="15">
        <f t="shared" si="2"/>
        <v>0.83333333333333337</v>
      </c>
      <c r="H51" s="15" t="str">
        <f t="shared" si="2"/>
        <v>-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Audiencias_Sentencias</vt:lpstr>
      <vt:lpstr>Audiencias_Pers Enjuic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2019-09-06T09:56:12Z</cp:lastPrinted>
  <dcterms:created xsi:type="dcterms:W3CDTF">2018-12-11T12:27:19Z</dcterms:created>
  <dcterms:modified xsi:type="dcterms:W3CDTF">2026-03-20T12:01:26Z</dcterms:modified>
</cp:coreProperties>
</file>